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\2. K-뮤지컬 해외진출 지원\3. 공모 및 선정\공고문 및 공모신청서\2. K-뮤지컬 해외진출\별첨5. K-뮤지컬 시범 공연\"/>
    </mc:Choice>
  </mc:AlternateContent>
  <xr:revisionPtr revIDLastSave="0" documentId="13_ncr:1_{FE0DD461-F0CA-4EBA-8AA6-9FE0CF423575}" xr6:coauthVersionLast="36" xr6:coauthVersionMax="47" xr10:uidLastSave="{00000000-0000-0000-0000-000000000000}"/>
  <bookViews>
    <workbookView xWindow="3015" yWindow="0" windowWidth="15270" windowHeight="25035" xr2:uid="{00000000-000D-0000-FFFF-FFFF00000000}"/>
  </bookViews>
  <sheets>
    <sheet name="산출내역서" sheetId="6" r:id="rId1"/>
    <sheet name="Sheet3" sheetId="9" r:id="rId2"/>
  </sheets>
  <definedNames>
    <definedName name="_xlnm.Print_Area" localSheetId="0">산출내역서!$A$1:$AG$53</definedName>
  </definedNames>
  <calcPr calcId="191029"/>
</workbook>
</file>

<file path=xl/calcChain.xml><?xml version="1.0" encoding="utf-8"?>
<calcChain xmlns="http://schemas.openxmlformats.org/spreadsheetml/2006/main">
  <c r="AF43" i="6" l="1"/>
  <c r="Q43" i="6"/>
  <c r="AF41" i="6"/>
  <c r="Q41" i="6"/>
  <c r="AF40" i="6"/>
  <c r="Q40" i="6"/>
  <c r="AF39" i="6"/>
  <c r="S39" i="6" s="1"/>
  <c r="Q39" i="6"/>
  <c r="D39" i="6" s="1"/>
  <c r="AF25" i="6"/>
  <c r="AF23" i="6"/>
  <c r="AF24" i="6"/>
  <c r="Q26" i="6"/>
  <c r="Q25" i="6"/>
  <c r="Q24" i="6"/>
  <c r="E14" i="9"/>
  <c r="G13" i="9" s="1"/>
  <c r="E12" i="9"/>
  <c r="G9" i="9"/>
  <c r="U11" i="6"/>
  <c r="U13" i="6" s="1"/>
  <c r="AF31" i="6"/>
  <c r="AF30" i="6"/>
  <c r="Q31" i="6"/>
  <c r="Q30" i="6"/>
  <c r="G8" i="9" l="1"/>
  <c r="G6" i="9"/>
  <c r="G12" i="9" s="1"/>
  <c r="G14" i="9" s="1"/>
  <c r="G5" i="9"/>
  <c r="G7" i="9"/>
  <c r="G10" i="9"/>
  <c r="G11" i="9"/>
  <c r="W10" i="6"/>
  <c r="W7" i="6"/>
  <c r="W9" i="6"/>
  <c r="W4" i="6"/>
  <c r="W8" i="6"/>
  <c r="W6" i="6"/>
  <c r="W5" i="6"/>
  <c r="W12" i="6"/>
  <c r="W11" i="6" l="1"/>
  <c r="W13" i="6" s="1"/>
  <c r="AF52" i="6" l="1"/>
  <c r="S52" i="6" s="1"/>
  <c r="Q47" i="6" l="1"/>
  <c r="AF47" i="6"/>
  <c r="AF49" i="6"/>
  <c r="Q49" i="6"/>
  <c r="AF22" i="6"/>
  <c r="AF27" i="6"/>
  <c r="AF26" i="6"/>
  <c r="Q23" i="6"/>
  <c r="Q27" i="6"/>
  <c r="AF28" i="6" l="1"/>
  <c r="S23" i="6" s="1"/>
  <c r="AF29" i="6"/>
  <c r="AF32" i="6"/>
  <c r="AF33" i="6"/>
  <c r="AF34" i="6"/>
  <c r="AF35" i="6"/>
  <c r="AF36" i="6"/>
  <c r="AF37" i="6"/>
  <c r="AF38" i="6"/>
  <c r="AF42" i="6"/>
  <c r="AF44" i="6"/>
  <c r="AF45" i="6"/>
  <c r="AF21" i="6"/>
  <c r="AF20" i="6"/>
  <c r="Q52" i="6"/>
  <c r="Q50" i="6"/>
  <c r="Q48" i="6"/>
  <c r="D47" i="6" s="1"/>
  <c r="Q34" i="6"/>
  <c r="Q35" i="6"/>
  <c r="Q36" i="6"/>
  <c r="D36" i="6" s="1"/>
  <c r="Q37" i="6"/>
  <c r="Q38" i="6"/>
  <c r="Q42" i="6"/>
  <c r="Q44" i="6"/>
  <c r="Q45" i="6"/>
  <c r="Q21" i="6"/>
  <c r="Q22" i="6"/>
  <c r="Q28" i="6"/>
  <c r="D23" i="6" s="1"/>
  <c r="Q29" i="6"/>
  <c r="Q32" i="6"/>
  <c r="Q33" i="6"/>
  <c r="Q20" i="6"/>
  <c r="D20" i="6" s="1"/>
  <c r="S51" i="6"/>
  <c r="AF50" i="6"/>
  <c r="AF48" i="6"/>
  <c r="S47" i="6" s="1"/>
  <c r="S32" i="6" l="1"/>
  <c r="D34" i="6"/>
  <c r="S34" i="6"/>
  <c r="S36" i="6"/>
  <c r="D42" i="6"/>
  <c r="D32" i="6"/>
  <c r="S42" i="6"/>
  <c r="S20" i="6"/>
  <c r="S19" i="6" s="1"/>
  <c r="S46" i="6"/>
  <c r="AF53" i="6"/>
  <c r="S53" i="6" l="1"/>
  <c r="D52" i="6"/>
  <c r="D51" i="6" s="1"/>
  <c r="D46" i="6" l="1"/>
  <c r="D19" i="6" l="1"/>
  <c r="D53" i="6" s="1"/>
  <c r="Q53" i="6"/>
</calcChain>
</file>

<file path=xl/sharedStrings.xml><?xml version="1.0" encoding="utf-8"?>
<sst xmlns="http://schemas.openxmlformats.org/spreadsheetml/2006/main" count="465" uniqueCount="107">
  <si>
    <t>명</t>
    <phoneticPr fontId="3" type="noConversion"/>
  </si>
  <si>
    <t>=</t>
    <phoneticPr fontId="3" type="noConversion"/>
  </si>
  <si>
    <t>목</t>
    <phoneticPr fontId="2" type="noConversion"/>
  </si>
  <si>
    <t>세목</t>
    <phoneticPr fontId="2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</si>
  <si>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</si>
  <si>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</si>
  <si>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</si>
  <si>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</si>
  <si>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수량</t>
    <phoneticPr fontId="3" type="noConversion"/>
  </si>
  <si>
    <t>=</t>
    <phoneticPr fontId="3" type="noConversion"/>
  </si>
  <si>
    <t>총액</t>
    <phoneticPr fontId="3" type="noConversion"/>
  </si>
  <si>
    <t>ㅇ</t>
    <phoneticPr fontId="3" type="noConversion"/>
  </si>
  <si>
    <t>총계</t>
    <phoneticPr fontId="3" type="noConversion"/>
  </si>
  <si>
    <t>일반수용비</t>
    <phoneticPr fontId="3" type="noConversion"/>
  </si>
  <si>
    <t>세부내용</t>
    <phoneticPr fontId="3" type="noConversion"/>
  </si>
  <si>
    <t>(단위:원)</t>
  </si>
  <si>
    <t>명</t>
    <phoneticPr fontId="3" type="noConversion"/>
  </si>
  <si>
    <t>세세목</t>
    <phoneticPr fontId="3" type="noConversion"/>
  </si>
  <si>
    <t>회</t>
    <phoneticPr fontId="3" type="noConversion"/>
  </si>
  <si>
    <t>소계</t>
    <phoneticPr fontId="3" type="noConversion"/>
  </si>
  <si>
    <t>소계</t>
    <phoneticPr fontId="3" type="noConversion"/>
  </si>
  <si>
    <t>개월</t>
    <phoneticPr fontId="3" type="noConversion"/>
  </si>
  <si>
    <t>회</t>
    <phoneticPr fontId="3" type="noConversion"/>
  </si>
  <si>
    <t xml:space="preserve">총 공연기간, 총 공연횟수 </t>
    <phoneticPr fontId="5" type="noConversion"/>
  </si>
  <si>
    <t xml:space="preserve"> 공연기간  총   일  / 공연횟수 총   회   </t>
    <phoneticPr fontId="3" type="noConversion"/>
  </si>
  <si>
    <t xml:space="preserve">[운영비] </t>
    <phoneticPr fontId="2" type="noConversion"/>
  </si>
  <si>
    <t>[여비]</t>
    <phoneticPr fontId="2" type="noConversion"/>
  </si>
  <si>
    <t>[민간이전]</t>
    <phoneticPr fontId="3" type="noConversion"/>
  </si>
  <si>
    <t>고용부담금</t>
    <phoneticPr fontId="3" type="noConversion"/>
  </si>
  <si>
    <t>예술인고용보헙금</t>
    <phoneticPr fontId="3" type="noConversion"/>
  </si>
  <si>
    <t>회</t>
    <phoneticPr fontId="3" type="noConversion"/>
  </si>
  <si>
    <t xml:space="preserve">ㅇ </t>
    <phoneticPr fontId="3" type="noConversion"/>
  </si>
  <si>
    <t>ㅇ 연출 사례비</t>
    <phoneticPr fontId="3" type="noConversion"/>
  </si>
  <si>
    <t>ㅇ 공연장 대관료</t>
    <phoneticPr fontId="3" type="noConversion"/>
  </si>
  <si>
    <t>ㅇ 상해보험료</t>
    <phoneticPr fontId="3" type="noConversion"/>
  </si>
  <si>
    <t>국고보조금 소계</t>
    <phoneticPr fontId="3" type="noConversion"/>
  </si>
  <si>
    <t>자부담 소계</t>
    <phoneticPr fontId="3" type="noConversion"/>
  </si>
  <si>
    <t>ㅇ 숙박비</t>
    <phoneticPr fontId="3" type="noConversion"/>
  </si>
  <si>
    <t>ㅇ 공연연습실 대관</t>
    <phoneticPr fontId="3" type="noConversion"/>
  </si>
  <si>
    <t xml:space="preserve">자부담 - 산출근거  </t>
    <phoneticPr fontId="3" type="noConversion"/>
  </si>
  <si>
    <t xml:space="preserve">국고보조금- 산출근거  </t>
    <phoneticPr fontId="3" type="noConversion"/>
  </si>
  <si>
    <t>구분</t>
    <phoneticPr fontId="3" type="noConversion"/>
  </si>
  <si>
    <t>임차비</t>
    <phoneticPr fontId="3" type="noConversion"/>
  </si>
  <si>
    <t xml:space="preserve">총 사업비 </t>
    <phoneticPr fontId="3" type="noConversion"/>
  </si>
  <si>
    <t>자부담 (총사업비의 10%)</t>
    <phoneticPr fontId="3" type="noConversion"/>
  </si>
  <si>
    <t>예산(원)</t>
    <phoneticPr fontId="3" type="noConversion"/>
  </si>
  <si>
    <t>비중</t>
    <phoneticPr fontId="3" type="noConversion"/>
  </si>
  <si>
    <t>해외 협력단체명</t>
    <phoneticPr fontId="3" type="noConversion"/>
  </si>
  <si>
    <t>신청단체명</t>
    <phoneticPr fontId="5" type="noConversion"/>
  </si>
  <si>
    <t>공연명</t>
    <phoneticPr fontId="3" type="noConversion"/>
  </si>
  <si>
    <t xml:space="preserve"> (국문)                                                                (영문)</t>
    <phoneticPr fontId="3" type="noConversion"/>
  </si>
  <si>
    <t>공연장</t>
    <phoneticPr fontId="3" type="noConversion"/>
  </si>
  <si>
    <t>ㅇ 국외 운송비</t>
    <phoneticPr fontId="3" type="noConversion"/>
  </si>
  <si>
    <t>ㅇ 오디션 대관료</t>
    <phoneticPr fontId="3" type="noConversion"/>
  </si>
  <si>
    <t>국외여비</t>
    <phoneticPr fontId="3" type="noConversion"/>
  </si>
  <si>
    <t>ㅇ 국제 항공료</t>
    <phoneticPr fontId="3" type="noConversion"/>
  </si>
  <si>
    <t>ㅇ 항공료</t>
    <phoneticPr fontId="3" type="noConversion"/>
  </si>
  <si>
    <t>ㅇ PCR검사비</t>
    <phoneticPr fontId="3" type="noConversion"/>
  </si>
  <si>
    <t>ㅇ 여행자보험료</t>
    <phoneticPr fontId="3" type="noConversion"/>
  </si>
  <si>
    <t>박</t>
    <phoneticPr fontId="3" type="noConversion"/>
  </si>
  <si>
    <t>ㅇ 기술감독 사례비</t>
    <phoneticPr fontId="3" type="noConversion"/>
  </si>
  <si>
    <t>ㅇ 운영총괄 사례비</t>
    <phoneticPr fontId="3" type="noConversion"/>
  </si>
  <si>
    <t>공공요금 및 제세</t>
    <phoneticPr fontId="3" type="noConversion"/>
  </si>
  <si>
    <t>ㅇ 한국 예술인 고용보험 단체부담금</t>
    <phoneticPr fontId="3" type="noConversion"/>
  </si>
  <si>
    <t>국내</t>
  </si>
  <si>
    <t>해외</t>
    <phoneticPr fontId="3" type="noConversion"/>
  </si>
  <si>
    <r>
      <t xml:space="preserve">지급처
</t>
    </r>
    <r>
      <rPr>
        <b/>
        <sz val="8"/>
        <color theme="1"/>
        <rFont val="굴림"/>
        <family val="3"/>
        <charset val="129"/>
      </rPr>
      <t>(국내/해외)</t>
    </r>
    <phoneticPr fontId="3" type="noConversion"/>
  </si>
  <si>
    <t>&lt;2022년 K-뮤지컬 해외 시범 공연 지원&gt; 총사업비 예산 세부 산출 계획</t>
    <phoneticPr fontId="3" type="noConversion"/>
  </si>
  <si>
    <t>일반용역비</t>
    <phoneticPr fontId="3" type="noConversion"/>
  </si>
  <si>
    <t>비고</t>
    <phoneticPr fontId="3" type="noConversion"/>
  </si>
  <si>
    <t>10% 이상 편성</t>
    <phoneticPr fontId="3" type="noConversion"/>
  </si>
  <si>
    <r>
      <t xml:space="preserve">일반수용비
</t>
    </r>
    <r>
      <rPr>
        <sz val="9"/>
        <rFont val="굴림"/>
        <family val="3"/>
        <charset val="129"/>
      </rPr>
      <t>(전문가 활용비, 운송비, 공공요금 및 제세)</t>
    </r>
    <phoneticPr fontId="3" type="noConversion"/>
  </si>
  <si>
    <r>
      <t xml:space="preserve">일반수용비
</t>
    </r>
    <r>
      <rPr>
        <sz val="9"/>
        <rFont val="굴림"/>
        <family val="3"/>
        <charset val="129"/>
      </rPr>
      <t>(홍보마케팅비)</t>
    </r>
    <phoneticPr fontId="3" type="noConversion"/>
  </si>
  <si>
    <r>
      <t xml:space="preserve">일반용역비
</t>
    </r>
    <r>
      <rPr>
        <sz val="9"/>
        <rFont val="굴림"/>
        <family val="3"/>
        <charset val="129"/>
      </rPr>
      <t>(홍보대행용역비)</t>
    </r>
    <phoneticPr fontId="3" type="noConversion"/>
  </si>
  <si>
    <r>
      <t xml:space="preserve">일반용역비
</t>
    </r>
    <r>
      <rPr>
        <sz val="9"/>
        <rFont val="굴림"/>
        <family val="3"/>
        <charset val="129"/>
      </rPr>
      <t>(캐스팅 및 오디션, 운영 대행)</t>
    </r>
    <phoneticPr fontId="3" type="noConversion"/>
  </si>
  <si>
    <t>여비</t>
    <phoneticPr fontId="3" type="noConversion"/>
  </si>
  <si>
    <t>운영비</t>
    <phoneticPr fontId="3" type="noConversion"/>
  </si>
  <si>
    <t>지원금의 40% 미만 편성</t>
    <phoneticPr fontId="3" type="noConversion"/>
  </si>
  <si>
    <t>지원금의 10% 이상 필수 편성</t>
    <phoneticPr fontId="3" type="noConversion"/>
  </si>
  <si>
    <t>총사업비의 
10% 이상 편성</t>
    <phoneticPr fontId="3" type="noConversion"/>
  </si>
  <si>
    <t>ㅇ 임차료</t>
    <phoneticPr fontId="3" type="noConversion"/>
  </si>
  <si>
    <t>ㅇ 운송비</t>
    <phoneticPr fontId="3" type="noConversion"/>
  </si>
  <si>
    <t>ㅇ 홍보마케팅비</t>
    <phoneticPr fontId="3" type="noConversion"/>
  </si>
  <si>
    <t>ㅇ 전문가 활용비</t>
    <phoneticPr fontId="3" type="noConversion"/>
  </si>
  <si>
    <t>ㅇ 광고 매체 수수료</t>
    <phoneticPr fontId="3" type="noConversion"/>
  </si>
  <si>
    <t>ㅇ 홍보물 제작비</t>
    <phoneticPr fontId="3" type="noConversion"/>
  </si>
  <si>
    <t>회</t>
    <phoneticPr fontId="3" type="noConversion"/>
  </si>
  <si>
    <t>ㅇ 소품 제작비</t>
    <phoneticPr fontId="3" type="noConversion"/>
  </si>
  <si>
    <t>공공요금 
및 제세</t>
    <phoneticPr fontId="3" type="noConversion"/>
  </si>
  <si>
    <t>ㅇ 운영 대행</t>
    <phoneticPr fontId="3" type="noConversion"/>
  </si>
  <si>
    <t>ㅇ 홍보 대행</t>
    <phoneticPr fontId="3" type="noConversion"/>
  </si>
  <si>
    <t>ㅇ 홍보대행 용역비</t>
    <phoneticPr fontId="3" type="noConversion"/>
  </si>
  <si>
    <t>ㅇ 운영대행 용역비</t>
    <phoneticPr fontId="3" type="noConversion"/>
  </si>
  <si>
    <t>ㅇ 제작자 사례비</t>
    <phoneticPr fontId="3" type="noConversion"/>
  </si>
  <si>
    <t>ㅇ 무대 진행 인력 사례비</t>
    <phoneticPr fontId="3" type="noConversion"/>
  </si>
  <si>
    <r>
      <t xml:space="preserve">예산(원) 
</t>
    </r>
    <r>
      <rPr>
        <sz val="9"/>
        <color rgb="FF0000CC"/>
        <rFont val="굴림"/>
        <family val="3"/>
        <charset val="129"/>
      </rPr>
      <t>*예시 삭제 후 작성</t>
    </r>
    <phoneticPr fontId="3" type="noConversion"/>
  </si>
  <si>
    <r>
      <t xml:space="preserve">비중
</t>
    </r>
    <r>
      <rPr>
        <sz val="9"/>
        <color rgb="FF0000CC"/>
        <rFont val="굴림"/>
        <family val="3"/>
        <charset val="129"/>
      </rPr>
      <t>*비율 고정값</t>
    </r>
    <phoneticPr fontId="3" type="noConversion"/>
  </si>
  <si>
    <t>해외</t>
  </si>
  <si>
    <t>ㅇ 리허설 공간 대관료</t>
    <phoneticPr fontId="3" type="noConversion"/>
  </si>
  <si>
    <t>ㅇ 지급수수료</t>
    <phoneticPr fontId="3" type="noConversion"/>
  </si>
  <si>
    <t>ㅇ 배우 조합 수수료</t>
    <phoneticPr fontId="3" type="noConversion"/>
  </si>
  <si>
    <t>ㅇ 로열티(작가 ㅇㅇㅇ)</t>
    <phoneticPr fontId="3" type="noConversion"/>
  </si>
  <si>
    <t>ㅇ 온라인 홍보물 제작비</t>
    <phoneticPr fontId="3" type="noConversion"/>
  </si>
  <si>
    <t>ㅇ 회계검증 수수료</t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</si>
  <si>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&lt;K-뮤지컬 해외 시범 공연 지원&gt; 보조금 지원 예산 항목
- </t>
    </r>
    <r>
      <rPr>
        <b/>
        <u/>
        <sz val="11"/>
        <color rgb="FF000000"/>
        <rFont val="맑은 고딕"/>
        <family val="3"/>
        <charset val="129"/>
        <scheme val="major"/>
      </rPr>
      <t>일반수용비(홍보마케팅)</t>
    </r>
    <r>
      <rPr>
        <sz val="11"/>
        <color rgb="FF000000"/>
        <rFont val="맑은 고딕"/>
        <family val="3"/>
        <charset val="129"/>
        <scheme val="major"/>
      </rPr>
      <t xml:space="preserve"> : 광고 매체 수수료, 홍보물 제작비
- </t>
    </r>
    <r>
      <rPr>
        <b/>
        <u/>
        <sz val="11"/>
        <color rgb="FF000000"/>
        <rFont val="맑은 고딕"/>
        <family val="3"/>
        <charset val="129"/>
        <scheme val="major"/>
      </rPr>
      <t>일반수용비(전문가 활용비)</t>
    </r>
    <r>
      <rPr>
        <sz val="11"/>
        <color rgb="FF000000"/>
        <rFont val="맑은 고딕"/>
        <family val="3"/>
        <charset val="129"/>
        <scheme val="major"/>
      </rPr>
      <t xml:space="preserve"> : 통번역비, 회계검증 수수료, 법률관리 수수료, 
  운영총괄, 제작자, 운영</t>
    </r>
    <r>
      <rPr>
        <sz val="11"/>
        <color rgb="FF000000"/>
        <rFont val="맑은 고딕"/>
        <family val="3"/>
        <charset val="129"/>
      </rPr>
      <t>·</t>
    </r>
    <r>
      <rPr>
        <sz val="11"/>
        <color rgb="FF000000"/>
        <rFont val="맑은 고딕"/>
        <family val="3"/>
        <charset val="129"/>
        <scheme val="major"/>
      </rPr>
      <t>제작 보조, 무대·의상 진행인력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일반수용비(운송비)</t>
    </r>
    <r>
      <rPr>
        <sz val="11"/>
        <color rgb="FF000000"/>
        <rFont val="맑은 고딕"/>
        <family val="3"/>
        <charset val="129"/>
      </rPr>
      <t xml:space="preserve"> : 운송비
- </t>
    </r>
    <r>
      <rPr>
        <b/>
        <u/>
        <sz val="11"/>
        <color rgb="FF000000"/>
        <rFont val="맑은 고딕"/>
        <family val="3"/>
        <charset val="129"/>
      </rPr>
      <t>공공요금 및 제세</t>
    </r>
    <r>
      <rPr>
        <sz val="11"/>
        <color rgb="FF000000"/>
        <rFont val="맑은 고딕"/>
        <family val="3"/>
        <charset val="129"/>
      </rPr>
      <t xml:space="preserve"> : 상해보험 수수료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rgb="FF000000"/>
        <rFont val="맑은 고딕"/>
        <family val="3"/>
        <charset val="129"/>
        <scheme val="major"/>
      </rPr>
      <t xml:space="preserve"> : 연습실 및 공연장 대관료, 조명·음향·영상 장비 대여, 악기 대여 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일반용역비</t>
    </r>
    <r>
      <rPr>
        <sz val="11"/>
        <color rgb="FF000000"/>
        <rFont val="맑은 고딕"/>
        <family val="3"/>
        <charset val="129"/>
      </rPr>
      <t xml:space="preserve"> : 캐스팅 및 오디션 용역비, 운영 대행 용역비, 홍보 대행 용역비
- </t>
    </r>
    <r>
      <rPr>
        <b/>
        <u/>
        <sz val="11"/>
        <color rgb="FF000000"/>
        <rFont val="맑은 고딕"/>
        <family val="3"/>
        <charset val="129"/>
      </rPr>
      <t>국외여비</t>
    </r>
    <r>
      <rPr>
        <sz val="11"/>
        <color rgb="FF000000"/>
        <rFont val="맑은 고딕"/>
        <family val="3"/>
        <charset val="129"/>
      </rPr>
      <t xml:space="preserve"> : 국제항공료, 숙박비, PCR검사비, 여행자보험료, 비자수수료 
</t>
    </r>
    <r>
      <rPr>
        <sz val="11"/>
        <color rgb="FFFF0000"/>
        <rFont val="맑은 고딕"/>
        <family val="3"/>
        <charset val="129"/>
      </rPr>
      <t xml:space="preserve">  *본 지원사업 보조금은 창·제작 비용으로 사용 불가</t>
    </r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</si>
  <si>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&lt;K-뮤지컬 해외 시범 공연 지원&gt; 자부담 사용 가능 예산 항목
</t>
    </r>
    <r>
      <rPr>
        <sz val="11"/>
        <color rgb="FF000000"/>
        <rFont val="맑은 고딕"/>
        <family val="3"/>
        <charset val="129"/>
        <scheme val="major"/>
      </rPr>
      <t xml:space="preserve">- </t>
    </r>
    <r>
      <rPr>
        <b/>
        <u/>
        <sz val="11"/>
        <color rgb="FF000000"/>
        <rFont val="맑은 고딕"/>
        <family val="3"/>
        <charset val="129"/>
        <scheme val="major"/>
      </rPr>
      <t>일반수용비(홍보마케팅)</t>
    </r>
    <r>
      <rPr>
        <sz val="11"/>
        <color rgb="FF000000"/>
        <rFont val="맑은 고딕"/>
        <family val="3"/>
        <charset val="129"/>
        <scheme val="major"/>
      </rPr>
      <t xml:space="preserve"> : 광고 매체 수수료, 홍보물 제작비
- </t>
    </r>
    <r>
      <rPr>
        <b/>
        <u/>
        <sz val="11"/>
        <color rgb="FF000000"/>
        <rFont val="맑은 고딕"/>
        <family val="3"/>
        <charset val="129"/>
        <scheme val="major"/>
      </rPr>
      <t>일반수용비(전문가 활용비)</t>
    </r>
    <r>
      <rPr>
        <sz val="11"/>
        <color rgb="FF000000"/>
        <rFont val="맑은 고딕"/>
        <family val="3"/>
        <charset val="129"/>
        <scheme val="major"/>
      </rPr>
      <t xml:space="preserve"> : 통번역비, 회계검증 수수료, 법률관리 수수료, 운영총괄, 제작자, 
  운영·제작 보조, 무대·의상 진행인력, </t>
    </r>
    <r>
      <rPr>
        <b/>
        <sz val="11"/>
        <color rgb="FF0000CC"/>
        <rFont val="맑은 고딕"/>
        <family val="3"/>
        <charset val="129"/>
        <scheme val="major"/>
      </rPr>
      <t xml:space="preserve">출연자, 연주자, 작가·작곡가·연출가·안무가 등 창작진, </t>
    </r>
    <r>
      <rPr>
        <sz val="11"/>
        <color rgb="FF000000"/>
        <rFont val="맑은 고딕"/>
        <family val="3"/>
        <charset val="129"/>
        <scheme val="major"/>
      </rPr>
      <t xml:space="preserve">
</t>
    </r>
    <r>
      <rPr>
        <b/>
        <sz val="11"/>
        <color rgb="FF0000CC"/>
        <rFont val="맑은 고딕"/>
        <family val="3"/>
        <charset val="129"/>
        <scheme val="major"/>
      </rPr>
      <t xml:space="preserve">  </t>
    </r>
    <r>
      <rPr>
        <b/>
        <sz val="11"/>
        <color rgb="FF0000CC"/>
        <rFont val="맑은 고딕"/>
        <family val="3"/>
        <charset val="129"/>
      </rPr>
      <t xml:space="preserve">무대·음향·조명 기술인력, 무대·의상·소품 제작비
</t>
    </r>
    <r>
      <rPr>
        <b/>
        <sz val="11"/>
        <rFont val="맑은 고딕"/>
        <family val="3"/>
        <charset val="129"/>
      </rPr>
      <t xml:space="preserve">- </t>
    </r>
    <r>
      <rPr>
        <b/>
        <u/>
        <sz val="11"/>
        <rFont val="맑은 고딕"/>
        <family val="3"/>
        <charset val="129"/>
      </rPr>
      <t>일반수용비(운송비)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: 운송비</t>
    </r>
    <r>
      <rPr>
        <b/>
        <sz val="11"/>
        <color rgb="FF0000CC"/>
        <rFont val="맑은 고딕"/>
        <family val="3"/>
        <charset val="129"/>
        <scheme val="major"/>
      </rPr>
      <t xml:space="preserve">
</t>
    </r>
    <r>
      <rPr>
        <sz val="11"/>
        <color rgb="FF000000"/>
        <rFont val="맑은 고딕"/>
        <family val="3"/>
        <charset val="129"/>
        <scheme val="major"/>
      </rPr>
      <t xml:space="preserve">- </t>
    </r>
    <r>
      <rPr>
        <b/>
        <u/>
        <sz val="11"/>
        <color rgb="FF000000"/>
        <rFont val="맑은 고딕"/>
        <family val="3"/>
        <charset val="129"/>
        <scheme val="major"/>
      </rPr>
      <t>일반수용비(지급수수료)</t>
    </r>
    <r>
      <rPr>
        <sz val="11"/>
        <color rgb="FF000000"/>
        <rFont val="맑은 고딕"/>
        <family val="3"/>
        <charset val="129"/>
        <scheme val="major"/>
      </rPr>
      <t xml:space="preserve"> :</t>
    </r>
    <r>
      <rPr>
        <b/>
        <sz val="11"/>
        <color rgb="FF0000CC"/>
        <rFont val="맑은 고딕"/>
        <family val="3"/>
        <charset val="129"/>
        <scheme val="major"/>
      </rPr>
      <t xml:space="preserve"> 배우 조합 수수료, 로열티</t>
    </r>
    <r>
      <rPr>
        <b/>
        <sz val="9"/>
        <color rgb="FF0000CC"/>
        <rFont val="맑은 고딕"/>
        <family val="3"/>
        <charset val="129"/>
        <scheme val="major"/>
      </rPr>
      <t>(국내 원작자·원곡자)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공공요금 및 제세</t>
    </r>
    <r>
      <rPr>
        <sz val="11"/>
        <color rgb="FF000000"/>
        <rFont val="맑은 고딕"/>
        <family val="3"/>
        <charset val="129"/>
        <scheme val="major"/>
      </rPr>
      <t xml:space="preserve"> : 상해보험 수수료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rgb="FF000000"/>
        <rFont val="맑은 고딕"/>
        <family val="3"/>
        <charset val="129"/>
        <scheme val="major"/>
      </rPr>
      <t xml:space="preserve"> : 오디션 및 리허설 공간 대관료
- </t>
    </r>
    <r>
      <rPr>
        <b/>
        <u/>
        <sz val="11"/>
        <color rgb="FF000000"/>
        <rFont val="맑은 고딕"/>
        <family val="3"/>
        <charset val="129"/>
        <scheme val="major"/>
      </rPr>
      <t>일반용역비</t>
    </r>
    <r>
      <rPr>
        <sz val="11"/>
        <color rgb="FF000000"/>
        <rFont val="맑은 고딕"/>
        <family val="3"/>
        <charset val="129"/>
        <scheme val="major"/>
      </rPr>
      <t xml:space="preserve"> : 캐스팅 및 오디션 용역비, 운영 대행 용역비, 홍보 대행 용역비
- </t>
    </r>
    <r>
      <rPr>
        <b/>
        <u/>
        <sz val="11"/>
        <color rgb="FF000000"/>
        <rFont val="맑은 고딕"/>
        <family val="3"/>
        <charset val="129"/>
        <scheme val="major"/>
      </rPr>
      <t>국외여비</t>
    </r>
    <r>
      <rPr>
        <sz val="11"/>
        <color rgb="FF000000"/>
        <rFont val="맑은 고딕"/>
        <family val="3"/>
        <charset val="129"/>
        <scheme val="major"/>
      </rPr>
      <t xml:space="preserve"> : 국제항공료, 숙박비, PCR검사비, 여행자보험료, 비자수수료 </t>
    </r>
    <phoneticPr fontId="3" type="noConversion"/>
  </si>
  <si>
    <t>※ 사업 예산 세부 계획은 제출 후 변경 불가합니다. ※ 세세목과 산출근거는 예시이므로, 사업비 산정기준을 참고로 하여 사업내용에 따라 작성하시기 바랍니다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</si>
</sst>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</numFmts>
  <fonts count="6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i/>
      <sz val="11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color rgb="FF0000CC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sz val="11"/>
      <color rgb="FF0000CC"/>
      <name val="맑은 고딕"/>
      <family val="3"/>
      <charset val="129"/>
      <scheme val="major"/>
    </font>
    <font>
      <b/>
      <sz val="11"/>
      <color rgb="FF0000CC"/>
      <name val="맑은 고딕"/>
      <family val="3"/>
      <charset val="129"/>
    </font>
    <font>
      <sz val="9"/>
      <name val="굴림"/>
      <family val="3"/>
      <charset val="129"/>
    </font>
    <font>
      <sz val="11"/>
      <color rgb="FFFF0000"/>
      <name val="굴림"/>
      <family val="3"/>
      <charset val="129"/>
    </font>
    <font>
      <sz val="10"/>
      <color rgb="FF0000CC"/>
      <name val="굴림"/>
      <family val="3"/>
      <charset val="129"/>
    </font>
    <font>
      <sz val="9"/>
      <color rgb="FF0000CC"/>
      <name val="굴림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u/>
      <sz val="11"/>
      <name val="맑은 고딕"/>
      <family val="3"/>
      <charset val="129"/>
    </font>
    <font>
      <b/>
      <sz val="9"/>
      <color rgb="FF0000CC"/>
      <name val="맑은 고딕"/>
      <family val="3"/>
      <charset val="129"/>
      <scheme val="major"/>
    </font>
    <font>
      <b/>
      <sz val="10"/>
      <color rgb="FF0000CC"/>
      <name val="굴림"/>
      <family val="3"/>
      <charset val="129"/>
    </font>
    <font>
      <b/>
      <i/>
      <sz val="10"/>
      <color rgb="FF0000CC"/>
      <name val="굴림"/>
      <family val="3"/>
      <charset val="129"/>
    </font>
    <font>
      <i/>
      <sz val="10"/>
      <color rgb="FF0000CC"/>
      <name val="굴림"/>
      <family val="3"/>
      <charset val="129"/>
    </font>
    <font>
      <i/>
      <sz val="11"/>
      <color rgb="FF0000CC"/>
      <name val="굴림"/>
      <family val="3"/>
      <charset val="129"/>
    </font>
    <font>
      <sz val="11"/>
      <color rgb="FFFF0000"/>
      <name val="맑은 고딕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CC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70">
    <xf numFmtId="0" fontId="0" fillId="0" borderId="0" xfId="0"/>
    <xf numFmtId="41" fontId="28" fillId="0" borderId="0" xfId="0" applyNumberFormat="1" applyFont="1" applyAlignment="1"/>
    <xf numFmtId="0" fontId="28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41" fontId="30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30" fillId="0" borderId="0" xfId="0" applyNumberFormat="1" applyFont="1" applyFill="1" applyAlignment="1">
      <alignment horizontal="center" vertical="center"/>
    </xf>
    <xf numFmtId="41" fontId="29" fillId="0" borderId="0" xfId="0" applyNumberFormat="1" applyFont="1" applyFill="1" applyAlignment="1">
      <alignment horizontal="right" vertical="center"/>
    </xf>
    <xf numFmtId="0" fontId="28" fillId="0" borderId="0" xfId="0" applyFont="1" applyAlignment="1"/>
    <xf numFmtId="0" fontId="28" fillId="0" borderId="0" xfId="0" applyNumberFormat="1" applyFont="1"/>
    <xf numFmtId="0" fontId="28" fillId="24" borderId="0" xfId="0" applyFont="1" applyFill="1"/>
    <xf numFmtId="176" fontId="26" fillId="25" borderId="10" xfId="0" applyNumberFormat="1" applyFont="1" applyFill="1" applyBorder="1" applyAlignment="1">
      <alignment horizontal="center" vertical="center"/>
    </xf>
    <xf numFmtId="0" fontId="27" fillId="25" borderId="10" xfId="0" applyNumberFormat="1" applyFont="1" applyFill="1" applyBorder="1" applyAlignment="1">
      <alignment vertical="center"/>
    </xf>
    <xf numFmtId="176" fontId="27" fillId="25" borderId="10" xfId="0" applyNumberFormat="1" applyFont="1" applyFill="1" applyBorder="1" applyAlignment="1">
      <alignment horizontal="center" vertical="center"/>
    </xf>
    <xf numFmtId="41" fontId="27" fillId="25" borderId="10" xfId="44" applyFont="1" applyFill="1" applyBorder="1" applyAlignment="1">
      <alignment vertical="center"/>
    </xf>
    <xf numFmtId="49" fontId="27" fillId="25" borderId="10" xfId="0" applyNumberFormat="1" applyFont="1" applyFill="1" applyBorder="1" applyAlignment="1">
      <alignment horizontal="center" vertical="center"/>
    </xf>
    <xf numFmtId="0" fontId="26" fillId="25" borderId="10" xfId="0" applyNumberFormat="1" applyFont="1" applyFill="1" applyBorder="1" applyAlignment="1">
      <alignment horizontal="center" vertical="center"/>
    </xf>
    <xf numFmtId="41" fontId="26" fillId="25" borderId="10" xfId="0" applyNumberFormat="1" applyFont="1" applyFill="1" applyBorder="1" applyAlignment="1">
      <alignment horizontal="center" vertical="center"/>
    </xf>
    <xf numFmtId="41" fontId="26" fillId="26" borderId="21" xfId="44" quotePrefix="1" applyFont="1" applyFill="1" applyBorder="1" applyAlignment="1">
      <alignment horizontal="center" vertical="center"/>
    </xf>
    <xf numFmtId="41" fontId="26" fillId="26" borderId="21" xfId="44" applyFont="1" applyFill="1" applyBorder="1" applyAlignment="1">
      <alignment horizontal="center" vertical="center"/>
    </xf>
    <xf numFmtId="41" fontId="26" fillId="26" borderId="23" xfId="44" applyFont="1" applyFill="1" applyBorder="1" applyAlignment="1">
      <alignment vertical="center"/>
    </xf>
    <xf numFmtId="41" fontId="26" fillId="25" borderId="20" xfId="44" applyFont="1" applyFill="1" applyBorder="1" applyAlignment="1">
      <alignment vertical="center"/>
    </xf>
    <xf numFmtId="41" fontId="26" fillId="25" borderId="10" xfId="44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35" fillId="0" borderId="0" xfId="0" applyFont="1"/>
    <xf numFmtId="0" fontId="28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 wrapText="1"/>
    </xf>
    <xf numFmtId="0" fontId="37" fillId="0" borderId="0" xfId="0" applyNumberFormat="1" applyFont="1" applyFill="1" applyBorder="1" applyAlignment="1">
      <alignment horizontal="center" vertical="center"/>
    </xf>
    <xf numFmtId="41" fontId="37" fillId="0" borderId="0" xfId="44" applyFont="1" applyFill="1" applyBorder="1" applyAlignment="1">
      <alignment horizontal="center" vertical="center"/>
    </xf>
    <xf numFmtId="177" fontId="37" fillId="0" borderId="0" xfId="0" applyNumberFormat="1" applyFont="1" applyFill="1" applyBorder="1" applyAlignment="1">
      <alignment horizontal="right" vertical="center"/>
    </xf>
    <xf numFmtId="0" fontId="28" fillId="25" borderId="0" xfId="0" applyFont="1" applyFill="1" applyAlignment="1">
      <alignment horizontal="center"/>
    </xf>
    <xf numFmtId="0" fontId="28" fillId="25" borderId="10" xfId="0" applyFont="1" applyFill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26" borderId="21" xfId="0" applyFont="1" applyFill="1" applyBorder="1" applyAlignment="1">
      <alignment horizontal="left" vertical="center"/>
    </xf>
    <xf numFmtId="0" fontId="26" fillId="26" borderId="23" xfId="0" applyFont="1" applyFill="1" applyBorder="1" applyAlignment="1">
      <alignment horizontal="left" vertical="center"/>
    </xf>
    <xf numFmtId="0" fontId="26" fillId="25" borderId="20" xfId="0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37" fillId="28" borderId="14" xfId="0" applyNumberFormat="1" applyFont="1" applyFill="1" applyBorder="1" applyAlignment="1">
      <alignment horizontal="center" vertical="center" wrapText="1"/>
    </xf>
    <xf numFmtId="0" fontId="37" fillId="28" borderId="17" xfId="0" applyNumberFormat="1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 wrapText="1"/>
    </xf>
    <xf numFmtId="0" fontId="28" fillId="0" borderId="18" xfId="0" applyNumberFormat="1" applyFont="1" applyFill="1" applyBorder="1" applyAlignment="1">
      <alignment horizontal="center" vertical="center" wrapText="1"/>
    </xf>
    <xf numFmtId="0" fontId="49" fillId="0" borderId="19" xfId="0" applyNumberFormat="1" applyFont="1" applyFill="1" applyBorder="1" applyAlignment="1">
      <alignment horizontal="center" vertical="center" wrapText="1"/>
    </xf>
    <xf numFmtId="0" fontId="49" fillId="0" borderId="24" xfId="0" applyNumberFormat="1" applyFont="1" applyFill="1" applyBorder="1" applyAlignment="1">
      <alignment horizontal="center" vertical="center" wrapText="1"/>
    </xf>
    <xf numFmtId="0" fontId="49" fillId="0" borderId="26" xfId="0" applyNumberFormat="1" applyFont="1" applyFill="1" applyBorder="1" applyAlignment="1">
      <alignment horizontal="center" vertical="center" wrapText="1"/>
    </xf>
    <xf numFmtId="9" fontId="28" fillId="30" borderId="10" xfId="0" applyNumberFormat="1" applyFont="1" applyFill="1" applyBorder="1" applyAlignment="1">
      <alignment horizontal="center" vertical="center" wrapText="1"/>
    </xf>
    <xf numFmtId="9" fontId="28" fillId="30" borderId="18" xfId="0" applyNumberFormat="1" applyFont="1" applyFill="1" applyBorder="1" applyAlignment="1">
      <alignment horizontal="center" vertical="center" wrapText="1"/>
    </xf>
    <xf numFmtId="0" fontId="28" fillId="30" borderId="35" xfId="0" applyNumberFormat="1" applyFont="1" applyFill="1" applyBorder="1" applyAlignment="1">
      <alignment horizontal="center" vertical="center" wrapText="1"/>
    </xf>
    <xf numFmtId="0" fontId="28" fillId="30" borderId="36" xfId="0" applyNumberFormat="1" applyFont="1" applyFill="1" applyBorder="1" applyAlignment="1">
      <alignment horizontal="center" vertical="center" wrapText="1"/>
    </xf>
    <xf numFmtId="0" fontId="49" fillId="0" borderId="38" xfId="0" applyNumberFormat="1" applyFont="1" applyFill="1" applyBorder="1" applyAlignment="1">
      <alignment horizontal="center" vertical="center" wrapText="1"/>
    </xf>
    <xf numFmtId="0" fontId="49" fillId="0" borderId="39" xfId="0" applyNumberFormat="1" applyFont="1" applyFill="1" applyBorder="1" applyAlignment="1">
      <alignment horizontal="center" vertical="center" wrapText="1"/>
    </xf>
    <xf numFmtId="0" fontId="49" fillId="0" borderId="40" xfId="0" applyNumberFormat="1" applyFont="1" applyFill="1" applyBorder="1" applyAlignment="1">
      <alignment horizontal="center" vertical="center" wrapText="1"/>
    </xf>
    <xf numFmtId="0" fontId="49" fillId="0" borderId="41" xfId="0" applyNumberFormat="1" applyFont="1" applyFill="1" applyBorder="1" applyAlignment="1">
      <alignment horizontal="center" vertical="center" wrapText="1"/>
    </xf>
    <xf numFmtId="0" fontId="49" fillId="0" borderId="42" xfId="0" applyNumberFormat="1" applyFont="1" applyFill="1" applyBorder="1" applyAlignment="1">
      <alignment horizontal="center" vertical="center" wrapText="1"/>
    </xf>
    <xf numFmtId="0" fontId="49" fillId="0" borderId="43" xfId="0" applyNumberFormat="1" applyFont="1" applyFill="1" applyBorder="1" applyAlignment="1">
      <alignment horizontal="center" vertical="center" wrapText="1"/>
    </xf>
    <xf numFmtId="41" fontId="44" fillId="0" borderId="19" xfId="44" applyFont="1" applyFill="1" applyBorder="1" applyAlignment="1">
      <alignment horizontal="center" vertical="center"/>
    </xf>
    <xf numFmtId="41" fontId="44" fillId="0" borderId="20" xfId="44" applyFont="1" applyFill="1" applyBorder="1" applyAlignment="1">
      <alignment horizontal="center" vertical="center"/>
    </xf>
    <xf numFmtId="41" fontId="37" fillId="30" borderId="19" xfId="44" applyFont="1" applyFill="1" applyBorder="1" applyAlignment="1">
      <alignment horizontal="center" vertical="center"/>
    </xf>
    <xf numFmtId="41" fontId="37" fillId="30" borderId="20" xfId="44" applyFont="1" applyFill="1" applyBorder="1" applyAlignment="1">
      <alignment horizontal="center" vertical="center"/>
    </xf>
    <xf numFmtId="41" fontId="37" fillId="30" borderId="32" xfId="44" applyFont="1" applyFill="1" applyBorder="1" applyAlignment="1">
      <alignment horizontal="center" vertical="center"/>
    </xf>
    <xf numFmtId="41" fontId="37" fillId="30" borderId="31" xfId="44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 wrapText="1"/>
    </xf>
    <xf numFmtId="0" fontId="28" fillId="0" borderId="20" xfId="0" applyNumberFormat="1" applyFont="1" applyFill="1" applyBorder="1" applyAlignment="1">
      <alignment horizontal="center" vertical="center" wrapText="1"/>
    </xf>
    <xf numFmtId="0" fontId="28" fillId="0" borderId="20" xfId="0" applyNumberFormat="1" applyFont="1" applyFill="1" applyBorder="1" applyAlignment="1">
      <alignment horizontal="center" vertical="center"/>
    </xf>
    <xf numFmtId="0" fontId="37" fillId="30" borderId="15" xfId="0" applyNumberFormat="1" applyFont="1" applyFill="1" applyBorder="1" applyAlignment="1">
      <alignment horizontal="center" vertical="center"/>
    </xf>
    <xf numFmtId="0" fontId="37" fillId="30" borderId="20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/>
    </xf>
    <xf numFmtId="0" fontId="37" fillId="30" borderId="30" xfId="0" applyNumberFormat="1" applyFont="1" applyFill="1" applyBorder="1" applyAlignment="1">
      <alignment horizontal="center" vertical="center"/>
    </xf>
    <xf numFmtId="0" fontId="37" fillId="30" borderId="31" xfId="0" applyNumberFormat="1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6" fillId="25" borderId="11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177" fontId="28" fillId="0" borderId="10" xfId="0" applyNumberFormat="1" applyFont="1" applyFill="1" applyBorder="1" applyAlignment="1">
      <alignment horizontal="right" vertical="center" wrapText="1"/>
    </xf>
    <xf numFmtId="177" fontId="28" fillId="0" borderId="19" xfId="0" applyNumberFormat="1" applyFont="1" applyFill="1" applyBorder="1" applyAlignment="1">
      <alignment horizontal="right" vertical="center" wrapText="1"/>
    </xf>
    <xf numFmtId="177" fontId="28" fillId="0" borderId="20" xfId="0" applyNumberFormat="1" applyFont="1" applyFill="1" applyBorder="1" applyAlignment="1">
      <alignment horizontal="right" vertical="center" wrapText="1"/>
    </xf>
    <xf numFmtId="177" fontId="37" fillId="30" borderId="10" xfId="0" applyNumberFormat="1" applyFont="1" applyFill="1" applyBorder="1" applyAlignment="1">
      <alignment horizontal="right" vertical="center"/>
    </xf>
    <xf numFmtId="177" fontId="28" fillId="0" borderId="10" xfId="0" applyNumberFormat="1" applyFont="1" applyFill="1" applyBorder="1" applyAlignment="1">
      <alignment horizontal="right" vertical="center"/>
    </xf>
    <xf numFmtId="177" fontId="37" fillId="30" borderId="35" xfId="0" applyNumberFormat="1" applyFont="1" applyFill="1" applyBorder="1" applyAlignment="1">
      <alignment horizontal="right" vertical="center"/>
    </xf>
    <xf numFmtId="0" fontId="37" fillId="28" borderId="29" xfId="0" applyNumberFormat="1" applyFont="1" applyFill="1" applyBorder="1" applyAlignment="1">
      <alignment horizontal="center" vertical="center" wrapText="1"/>
    </xf>
    <xf numFmtId="0" fontId="37" fillId="28" borderId="28" xfId="0" applyNumberFormat="1" applyFont="1" applyFill="1" applyBorder="1" applyAlignment="1">
      <alignment horizontal="center" vertical="center" wrapText="1"/>
    </xf>
    <xf numFmtId="0" fontId="37" fillId="28" borderId="25" xfId="0" applyNumberFormat="1" applyFont="1" applyFill="1" applyBorder="1" applyAlignment="1">
      <alignment horizontal="center" vertical="center" wrapText="1"/>
    </xf>
    <xf numFmtId="176" fontId="26" fillId="31" borderId="38" xfId="0" applyNumberFormat="1" applyFont="1" applyFill="1" applyBorder="1" applyAlignment="1">
      <alignment horizontal="center" vertical="center"/>
    </xf>
    <xf numFmtId="176" fontId="26" fillId="31" borderId="39" xfId="0" applyNumberFormat="1" applyFont="1" applyFill="1" applyBorder="1" applyAlignment="1">
      <alignment horizontal="center" vertical="center"/>
    </xf>
    <xf numFmtId="176" fontId="26" fillId="25" borderId="13" xfId="0" applyNumberFormat="1" applyFont="1" applyFill="1" applyBorder="1" applyAlignment="1">
      <alignment horizontal="center" vertical="center" wrapText="1"/>
    </xf>
    <xf numFmtId="176" fontId="26" fillId="25" borderId="11" xfId="0" applyNumberFormat="1" applyFont="1" applyFill="1" applyBorder="1" applyAlignment="1">
      <alignment horizontal="center" vertical="center"/>
    </xf>
    <xf numFmtId="41" fontId="26" fillId="29" borderId="21" xfId="0" applyNumberFormat="1" applyFont="1" applyFill="1" applyBorder="1" applyAlignment="1">
      <alignment horizontal="center" vertical="center"/>
    </xf>
    <xf numFmtId="41" fontId="26" fillId="29" borderId="37" xfId="0" applyNumberFormat="1" applyFont="1" applyFill="1" applyBorder="1" applyAlignment="1">
      <alignment horizontal="center" vertical="center"/>
    </xf>
    <xf numFmtId="176" fontId="26" fillId="29" borderId="10" xfId="0" applyNumberFormat="1" applyFont="1" applyFill="1" applyBorder="1" applyAlignment="1">
      <alignment horizontal="center" vertical="center"/>
    </xf>
    <xf numFmtId="176" fontId="26" fillId="31" borderId="19" xfId="0" applyNumberFormat="1" applyFont="1" applyFill="1" applyBorder="1" applyAlignment="1">
      <alignment horizontal="center" vertical="center"/>
    </xf>
    <xf numFmtId="176" fontId="26" fillId="31" borderId="24" xfId="0" applyNumberFormat="1" applyFont="1" applyFill="1" applyBorder="1" applyAlignment="1">
      <alignment horizontal="center" vertical="center"/>
    </xf>
    <xf numFmtId="176" fontId="26" fillId="31" borderId="20" xfId="0" applyNumberFormat="1" applyFont="1" applyFill="1" applyBorder="1" applyAlignment="1">
      <alignment horizontal="center" vertical="center"/>
    </xf>
    <xf numFmtId="176" fontId="27" fillId="31" borderId="19" xfId="0" applyNumberFormat="1" applyFont="1" applyFill="1" applyBorder="1" applyAlignment="1">
      <alignment horizontal="center" vertical="center"/>
    </xf>
    <xf numFmtId="176" fontId="27" fillId="31" borderId="24" xfId="0" applyNumberFormat="1" applyFont="1" applyFill="1" applyBorder="1" applyAlignment="1">
      <alignment horizontal="center" vertical="center"/>
    </xf>
    <xf numFmtId="176" fontId="27" fillId="31" borderId="20" xfId="0" applyNumberFormat="1" applyFont="1" applyFill="1" applyBorder="1" applyAlignment="1">
      <alignment horizontal="center" vertical="center"/>
    </xf>
    <xf numFmtId="0" fontId="26" fillId="26" borderId="19" xfId="0" applyFont="1" applyFill="1" applyBorder="1" applyAlignment="1">
      <alignment horizontal="left" vertical="center"/>
    </xf>
    <xf numFmtId="0" fontId="26" fillId="26" borderId="20" xfId="0" applyFont="1" applyFill="1" applyBorder="1" applyAlignment="1">
      <alignment horizontal="left" vertical="center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32" fillId="28" borderId="34" xfId="48" applyFont="1" applyFill="1" applyBorder="1" applyAlignment="1">
      <alignment horizontal="center" vertical="center"/>
    </xf>
    <xf numFmtId="0" fontId="34" fillId="28" borderId="35" xfId="0" applyFont="1" applyFill="1" applyBorder="1" applyAlignment="1">
      <alignment horizontal="center" vertical="center"/>
    </xf>
    <xf numFmtId="0" fontId="33" fillId="28" borderId="35" xfId="0" applyFont="1" applyFill="1" applyBorder="1" applyAlignment="1">
      <alignment horizontal="center" vertical="center"/>
    </xf>
    <xf numFmtId="0" fontId="42" fillId="0" borderId="27" xfId="48" applyFont="1" applyFill="1" applyBorder="1" applyAlignment="1">
      <alignment horizontal="left" vertical="center" wrapText="1"/>
    </xf>
    <xf numFmtId="0" fontId="42" fillId="0" borderId="0" xfId="48" applyFont="1" applyFill="1" applyBorder="1" applyAlignment="1">
      <alignment horizontal="left" vertical="center" wrapText="1"/>
    </xf>
    <xf numFmtId="0" fontId="31" fillId="27" borderId="0" xfId="0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vertical="center" wrapText="1"/>
    </xf>
    <xf numFmtId="0" fontId="28" fillId="0" borderId="17" xfId="0" applyNumberFormat="1" applyFont="1" applyFill="1" applyBorder="1" applyAlignment="1">
      <alignment vertical="center" wrapText="1"/>
    </xf>
    <xf numFmtId="0" fontId="28" fillId="0" borderId="10" xfId="0" applyNumberFormat="1" applyFont="1" applyFill="1" applyBorder="1" applyAlignment="1">
      <alignment vertical="center" wrapText="1"/>
    </xf>
    <xf numFmtId="0" fontId="28" fillId="0" borderId="18" xfId="0" applyNumberFormat="1" applyFont="1" applyFill="1" applyBorder="1" applyAlignment="1">
      <alignment vertical="center" wrapText="1"/>
    </xf>
    <xf numFmtId="0" fontId="32" fillId="28" borderId="33" xfId="48" applyFont="1" applyFill="1" applyBorder="1" applyAlignment="1">
      <alignment horizontal="center" vertical="center"/>
    </xf>
    <xf numFmtId="0" fontId="32" fillId="28" borderId="14" xfId="48" applyFont="1" applyFill="1" applyBorder="1" applyAlignment="1">
      <alignment horizontal="center" vertical="center"/>
    </xf>
    <xf numFmtId="0" fontId="32" fillId="28" borderId="16" xfId="48" applyFont="1" applyFill="1" applyBorder="1" applyAlignment="1">
      <alignment horizontal="center" vertical="center"/>
    </xf>
    <xf numFmtId="0" fontId="32" fillId="28" borderId="10" xfId="48" applyFont="1" applyFill="1" applyBorder="1" applyAlignment="1">
      <alignment horizontal="center" vertical="center"/>
    </xf>
    <xf numFmtId="0" fontId="28" fillId="0" borderId="35" xfId="0" applyNumberFormat="1" applyFont="1" applyFill="1" applyBorder="1" applyAlignment="1">
      <alignment vertical="center"/>
    </xf>
    <xf numFmtId="0" fontId="28" fillId="0" borderId="36" xfId="0" applyNumberFormat="1" applyFont="1" applyFill="1" applyBorder="1" applyAlignment="1">
      <alignment vertical="center"/>
    </xf>
    <xf numFmtId="0" fontId="34" fillId="28" borderId="10" xfId="0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vertical="center"/>
    </xf>
    <xf numFmtId="0" fontId="28" fillId="0" borderId="18" xfId="0" applyNumberFormat="1" applyFont="1" applyFill="1" applyBorder="1" applyAlignment="1">
      <alignment vertical="center"/>
    </xf>
    <xf numFmtId="0" fontId="28" fillId="0" borderId="10" xfId="0" applyNumberFormat="1" applyFont="1" applyFill="1" applyBorder="1" applyAlignment="1">
      <alignment horizontal="left" vertical="center"/>
    </xf>
    <xf numFmtId="0" fontId="28" fillId="0" borderId="18" xfId="0" applyNumberFormat="1" applyFont="1" applyFill="1" applyBorder="1" applyAlignment="1">
      <alignment horizontal="left" vertical="center"/>
    </xf>
    <xf numFmtId="0" fontId="38" fillId="0" borderId="0" xfId="48" applyFont="1" applyFill="1" applyBorder="1" applyAlignment="1">
      <alignment horizontal="left" vertical="center" wrapText="1"/>
    </xf>
    <xf numFmtId="41" fontId="26" fillId="29" borderId="13" xfId="0" applyNumberFormat="1" applyFont="1" applyFill="1" applyBorder="1" applyAlignment="1">
      <alignment horizontal="center" vertical="center"/>
    </xf>
    <xf numFmtId="41" fontId="26" fillId="29" borderId="11" xfId="0" applyNumberFormat="1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left" vertical="center" wrapText="1"/>
    </xf>
    <xf numFmtId="0" fontId="26" fillId="25" borderId="11" xfId="0" applyFont="1" applyFill="1" applyBorder="1" applyAlignment="1">
      <alignment horizontal="left" vertical="center" wrapText="1"/>
    </xf>
    <xf numFmtId="0" fontId="56" fillId="0" borderId="12" xfId="0" applyFont="1" applyFill="1" applyBorder="1" applyAlignment="1">
      <alignment vertical="center"/>
    </xf>
    <xf numFmtId="0" fontId="56" fillId="0" borderId="13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41" fontId="56" fillId="0" borderId="13" xfId="44" applyFont="1" applyFill="1" applyBorder="1" applyAlignment="1">
      <alignment horizontal="center" vertical="center"/>
    </xf>
    <xf numFmtId="0" fontId="50" fillId="0" borderId="10" xfId="0" applyNumberFormat="1" applyFont="1" applyFill="1" applyBorder="1" applyAlignment="1">
      <alignment horizontal="left" vertical="center"/>
    </xf>
    <xf numFmtId="41" fontId="50" fillId="0" borderId="10" xfId="44" applyFont="1" applyFill="1" applyBorder="1" applyAlignment="1">
      <alignment vertical="center"/>
    </xf>
    <xf numFmtId="176" fontId="50" fillId="0" borderId="10" xfId="0" applyNumberFormat="1" applyFont="1" applyFill="1" applyBorder="1" applyAlignment="1">
      <alignment horizontal="center" vertical="center"/>
    </xf>
    <xf numFmtId="178" fontId="50" fillId="0" borderId="10" xfId="0" applyNumberFormat="1" applyFont="1" applyFill="1" applyBorder="1" applyAlignment="1">
      <alignment horizontal="center" vertical="center"/>
    </xf>
    <xf numFmtId="0" fontId="50" fillId="0" borderId="10" xfId="0" applyNumberFormat="1" applyFont="1" applyFill="1" applyBorder="1" applyAlignment="1">
      <alignment horizontal="center" vertical="center"/>
    </xf>
    <xf numFmtId="41" fontId="56" fillId="0" borderId="10" xfId="44" applyFont="1" applyFill="1" applyBorder="1" applyAlignment="1">
      <alignment vertical="center"/>
    </xf>
    <xf numFmtId="0" fontId="44" fillId="0" borderId="10" xfId="0" applyFont="1" applyBorder="1" applyAlignment="1">
      <alignment horizontal="center"/>
    </xf>
    <xf numFmtId="0" fontId="56" fillId="0" borderId="12" xfId="0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41" fontId="56" fillId="0" borderId="12" xfId="44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 wrapText="1"/>
    </xf>
    <xf numFmtId="41" fontId="56" fillId="0" borderId="11" xfId="44" applyFont="1" applyFill="1" applyBorder="1" applyAlignment="1">
      <alignment horizontal="center" vertical="center"/>
    </xf>
    <xf numFmtId="49" fontId="50" fillId="0" borderId="10" xfId="0" applyNumberFormat="1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vertical="center"/>
    </xf>
    <xf numFmtId="0" fontId="50" fillId="0" borderId="13" xfId="0" applyFont="1" applyFill="1" applyBorder="1" applyAlignment="1">
      <alignment horizontal="left" vertical="center" wrapText="1"/>
    </xf>
    <xf numFmtId="41" fontId="56" fillId="0" borderId="21" xfId="44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left" vertical="center" wrapText="1"/>
    </xf>
    <xf numFmtId="41" fontId="56" fillId="0" borderId="37" xfId="44" applyFont="1" applyFill="1" applyBorder="1" applyAlignment="1">
      <alignment horizontal="center" vertical="center"/>
    </xf>
    <xf numFmtId="0" fontId="56" fillId="0" borderId="11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vertical="center"/>
    </xf>
    <xf numFmtId="41" fontId="58" fillId="0" borderId="10" xfId="44" applyFont="1" applyFill="1" applyBorder="1" applyAlignment="1">
      <alignment vertical="center"/>
    </xf>
    <xf numFmtId="176" fontId="58" fillId="0" borderId="10" xfId="0" applyNumberFormat="1" applyFont="1" applyFill="1" applyBorder="1" applyAlignment="1">
      <alignment horizontal="center" vertical="center"/>
    </xf>
    <xf numFmtId="49" fontId="58" fillId="0" borderId="10" xfId="0" applyNumberFormat="1" applyFont="1" applyFill="1" applyBorder="1" applyAlignment="1">
      <alignment horizontal="center" vertical="center"/>
    </xf>
    <xf numFmtId="0" fontId="59" fillId="0" borderId="10" xfId="0" applyFont="1" applyBorder="1" applyAlignment="1">
      <alignment horizontal="center"/>
    </xf>
    <xf numFmtId="0" fontId="50" fillId="0" borderId="12" xfId="0" applyFont="1" applyFill="1" applyBorder="1" applyAlignment="1">
      <alignment horizontal="left" vertical="center" wrapText="1"/>
    </xf>
    <xf numFmtId="41" fontId="56" fillId="0" borderId="23" xfId="44" applyFont="1" applyFill="1" applyBorder="1" applyAlignment="1">
      <alignment horizontal="center" vertical="center"/>
    </xf>
    <xf numFmtId="0" fontId="50" fillId="0" borderId="21" xfId="0" applyFont="1" applyFill="1" applyBorder="1" applyAlignment="1">
      <alignment horizontal="left" vertical="center" wrapText="1"/>
    </xf>
    <xf numFmtId="0" fontId="56" fillId="0" borderId="13" xfId="0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 vertical="center"/>
    </xf>
    <xf numFmtId="0" fontId="56" fillId="0" borderId="11" xfId="0" applyFont="1" applyFill="1" applyBorder="1" applyAlignment="1">
      <alignment vertical="center"/>
    </xf>
    <xf numFmtId="0" fontId="56" fillId="0" borderId="11" xfId="0" applyFont="1" applyFill="1" applyBorder="1" applyAlignment="1">
      <alignment horizontal="center" vertical="center"/>
    </xf>
    <xf numFmtId="0" fontId="56" fillId="0" borderId="13" xfId="0" applyFont="1" applyFill="1" applyBorder="1" applyAlignment="1">
      <alignment horizontal="left" vertical="center"/>
    </xf>
    <xf numFmtId="0" fontId="56" fillId="0" borderId="12" xfId="0" applyFont="1" applyFill="1" applyBorder="1" applyAlignment="1">
      <alignment horizontal="left" vertical="center"/>
    </xf>
    <xf numFmtId="0" fontId="56" fillId="0" borderId="13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left" vertical="center" wrapText="1"/>
    </xf>
    <xf numFmtId="41" fontId="56" fillId="0" borderId="13" xfId="44" applyFont="1" applyFill="1" applyBorder="1" applyAlignment="1">
      <alignment horizontal="center" vertical="center"/>
    </xf>
    <xf numFmtId="41" fontId="56" fillId="0" borderId="21" xfId="44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</cellXfs>
  <cellStyles count="73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5"/>
  <sheetViews>
    <sheetView showGridLines="0" tabSelected="1" view="pageBreakPreview" zoomScale="80" zoomScaleNormal="85" zoomScaleSheetLayoutView="80" workbookViewId="0">
      <selection activeCell="AF4" sqref="AF4"/>
    </sheetView>
  </sheetViews>
  <sheetFormatPr defaultColWidth="8.88671875" defaultRowHeight="13.5" x14ac:dyDescent="0.15"/>
  <cols>
    <col min="1" max="1" width="4.6640625" style="2" customWidth="1"/>
    <col min="2" max="2" width="12.21875" style="11" customWidth="1"/>
    <col min="3" max="3" width="13.77734375" style="39" customWidth="1"/>
    <col min="4" max="4" width="12.6640625" style="1" customWidth="1"/>
    <col min="5" max="5" width="23.88671875" style="12" customWidth="1"/>
    <col min="6" max="6" width="11.33203125" style="1" customWidth="1"/>
    <col min="7" max="7" width="3.33203125" style="2" customWidth="1"/>
    <col min="8" max="9" width="4.33203125" style="2" customWidth="1"/>
    <col min="10" max="10" width="3.33203125" style="2" customWidth="1"/>
    <col min="11" max="12" width="4.33203125" style="2" customWidth="1"/>
    <col min="13" max="13" width="3.33203125" style="2" customWidth="1"/>
    <col min="14" max="15" width="4.33203125" style="2" customWidth="1"/>
    <col min="16" max="16" width="3.33203125" style="2" customWidth="1"/>
    <col min="17" max="17" width="12.88671875" style="1" customWidth="1"/>
    <col min="18" max="18" width="8.33203125" style="26" customWidth="1"/>
    <col min="19" max="19" width="13.5546875" style="2" customWidth="1"/>
    <col min="20" max="20" width="15.6640625" style="2" customWidth="1"/>
    <col min="21" max="21" width="11.5546875" style="2" customWidth="1"/>
    <col min="22" max="22" width="3.6640625" style="2" bestFit="1" customWidth="1"/>
    <col min="23" max="24" width="4.5546875" style="2" customWidth="1"/>
    <col min="25" max="25" width="3.6640625" style="2" bestFit="1" customWidth="1"/>
    <col min="26" max="27" width="4.5546875" style="2" customWidth="1"/>
    <col min="28" max="28" width="3.6640625" style="2" bestFit="1" customWidth="1"/>
    <col min="29" max="29" width="4.5546875" style="2" customWidth="1"/>
    <col min="30" max="30" width="5.109375" style="2" customWidth="1"/>
    <col min="31" max="31" width="3.77734375" style="2" customWidth="1"/>
    <col min="32" max="32" width="15.6640625" style="2" customWidth="1"/>
    <col min="33" max="33" width="6.88671875" style="26" customWidth="1"/>
    <col min="34" max="16384" width="8.88671875" style="2"/>
  </cols>
  <sheetData>
    <row r="1" spans="1:31" ht="33.75" customHeight="1" x14ac:dyDescent="0.15">
      <c r="A1" s="106" t="s">
        <v>67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31" ht="26.25" customHeight="1" thickBot="1" x14ac:dyDescent="0.2">
      <c r="A2" s="169" t="s">
        <v>106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31" ht="25.5" customHeight="1" x14ac:dyDescent="0.15">
      <c r="A3" s="111" t="s">
        <v>48</v>
      </c>
      <c r="B3" s="112"/>
      <c r="C3" s="112"/>
      <c r="D3" s="112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8"/>
      <c r="S3" s="83" t="s">
        <v>41</v>
      </c>
      <c r="T3" s="82"/>
      <c r="U3" s="81" t="s">
        <v>95</v>
      </c>
      <c r="V3" s="82"/>
      <c r="W3" s="40" t="s">
        <v>96</v>
      </c>
      <c r="X3" s="40"/>
      <c r="Y3" s="40" t="s">
        <v>69</v>
      </c>
      <c r="Z3" s="40"/>
      <c r="AA3" s="41"/>
      <c r="AB3" s="29"/>
      <c r="AC3" s="29"/>
      <c r="AD3" s="29"/>
      <c r="AE3" s="29"/>
    </row>
    <row r="4" spans="1:31" ht="30" customHeight="1" x14ac:dyDescent="0.15">
      <c r="A4" s="113" t="s">
        <v>47</v>
      </c>
      <c r="B4" s="114"/>
      <c r="C4" s="114"/>
      <c r="D4" s="114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  <c r="S4" s="63" t="s">
        <v>54</v>
      </c>
      <c r="T4" s="64"/>
      <c r="U4" s="57">
        <v>20000000</v>
      </c>
      <c r="V4" s="58"/>
      <c r="W4" s="75">
        <f>U4/U13</f>
        <v>6.0006000600060005E-2</v>
      </c>
      <c r="X4" s="75"/>
      <c r="Y4" s="42"/>
      <c r="Z4" s="42"/>
      <c r="AA4" s="43"/>
      <c r="AB4" s="29"/>
      <c r="AC4" s="29"/>
      <c r="AD4" s="29"/>
      <c r="AE4" s="29"/>
    </row>
    <row r="5" spans="1:31" ht="30" customHeight="1" x14ac:dyDescent="0.15">
      <c r="A5" s="113" t="s">
        <v>49</v>
      </c>
      <c r="B5" s="117"/>
      <c r="C5" s="117"/>
      <c r="D5" s="118"/>
      <c r="E5" s="119" t="s">
        <v>50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  <c r="S5" s="68" t="s">
        <v>42</v>
      </c>
      <c r="T5" s="65"/>
      <c r="U5" s="57">
        <v>20000000</v>
      </c>
      <c r="V5" s="58"/>
      <c r="W5" s="76">
        <f>U5/U13</f>
        <v>6.0006000600060005E-2</v>
      </c>
      <c r="X5" s="77"/>
      <c r="Y5" s="42"/>
      <c r="Z5" s="42"/>
      <c r="AA5" s="43"/>
      <c r="AB5" s="28"/>
      <c r="AC5" s="28"/>
      <c r="AD5" s="28"/>
      <c r="AE5" s="28"/>
    </row>
    <row r="6" spans="1:31" ht="30" customHeight="1" x14ac:dyDescent="0.15">
      <c r="A6" s="113" t="s">
        <v>23</v>
      </c>
      <c r="B6" s="114"/>
      <c r="C6" s="114"/>
      <c r="D6" s="118"/>
      <c r="E6" s="121" t="s">
        <v>24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  <c r="S6" s="68" t="s">
        <v>62</v>
      </c>
      <c r="T6" s="65"/>
      <c r="U6" s="57">
        <v>10000000</v>
      </c>
      <c r="V6" s="58"/>
      <c r="W6" s="76">
        <f>U6/U13</f>
        <v>3.0003000300030003E-2</v>
      </c>
      <c r="X6" s="77"/>
      <c r="Y6" s="42"/>
      <c r="Z6" s="42"/>
      <c r="AA6" s="43"/>
      <c r="AB6" s="28"/>
      <c r="AC6" s="28"/>
      <c r="AD6" s="28"/>
      <c r="AE6" s="28"/>
    </row>
    <row r="7" spans="1:31" ht="30" customHeight="1" thickBot="1" x14ac:dyDescent="0.2">
      <c r="A7" s="101" t="s">
        <v>51</v>
      </c>
      <c r="B7" s="102"/>
      <c r="C7" s="102"/>
      <c r="D7" s="103"/>
      <c r="E7" s="115" t="s">
        <v>50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/>
      <c r="S7" s="63" t="s">
        <v>71</v>
      </c>
      <c r="T7" s="64"/>
      <c r="U7" s="57">
        <v>100000000</v>
      </c>
      <c r="V7" s="58"/>
      <c r="W7" s="76">
        <f>U7/U13</f>
        <v>0.30003000300030003</v>
      </c>
      <c r="X7" s="77"/>
      <c r="Y7" s="44" t="s">
        <v>77</v>
      </c>
      <c r="Z7" s="45"/>
      <c r="AA7" s="46"/>
      <c r="AB7" s="28"/>
      <c r="AC7" s="28"/>
      <c r="AD7" s="28"/>
      <c r="AE7" s="28"/>
    </row>
    <row r="8" spans="1:31" ht="30" customHeight="1" x14ac:dyDescent="0.15">
      <c r="A8" s="104" t="s">
        <v>104</v>
      </c>
      <c r="B8" s="104"/>
      <c r="C8" s="104"/>
      <c r="D8" s="104"/>
      <c r="E8" s="104"/>
      <c r="F8" s="105" t="s">
        <v>105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63" t="s">
        <v>72</v>
      </c>
      <c r="T8" s="65"/>
      <c r="U8" s="57">
        <v>20000000</v>
      </c>
      <c r="V8" s="58"/>
      <c r="W8" s="76">
        <f>U8/U13</f>
        <v>6.0006000600060005E-2</v>
      </c>
      <c r="X8" s="77"/>
      <c r="Y8" s="51" t="s">
        <v>78</v>
      </c>
      <c r="Z8" s="52"/>
      <c r="AA8" s="53"/>
      <c r="AB8" s="28"/>
      <c r="AC8" s="28"/>
      <c r="AD8" s="28"/>
      <c r="AE8" s="28"/>
    </row>
    <row r="9" spans="1:31" ht="30" customHeight="1" x14ac:dyDescent="0.15">
      <c r="A9" s="105"/>
      <c r="B9" s="105"/>
      <c r="C9" s="105"/>
      <c r="D9" s="105"/>
      <c r="E9" s="105"/>
      <c r="F9" s="105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63" t="s">
        <v>73</v>
      </c>
      <c r="T9" s="65"/>
      <c r="U9" s="57">
        <v>50000000</v>
      </c>
      <c r="V9" s="58"/>
      <c r="W9" s="76">
        <f>U9/U13</f>
        <v>0.15001500150015001</v>
      </c>
      <c r="X9" s="77"/>
      <c r="Y9" s="54"/>
      <c r="Z9" s="55"/>
      <c r="AA9" s="56"/>
      <c r="AB9" s="28"/>
      <c r="AC9" s="28"/>
      <c r="AD9" s="28"/>
      <c r="AE9" s="28"/>
    </row>
    <row r="10" spans="1:31" ht="30" customHeight="1" x14ac:dyDescent="0.15">
      <c r="A10" s="105"/>
      <c r="B10" s="105"/>
      <c r="C10" s="105"/>
      <c r="D10" s="105"/>
      <c r="E10" s="105"/>
      <c r="F10" s="105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63" t="s">
        <v>74</v>
      </c>
      <c r="T10" s="65"/>
      <c r="U10" s="57">
        <v>80000000</v>
      </c>
      <c r="V10" s="58"/>
      <c r="W10" s="76">
        <f>U10/U13</f>
        <v>0.24002400240024002</v>
      </c>
      <c r="X10" s="77"/>
      <c r="Y10" s="42"/>
      <c r="Z10" s="42"/>
      <c r="AA10" s="43"/>
      <c r="AB10" s="28"/>
      <c r="AC10" s="28"/>
      <c r="AD10" s="28"/>
      <c r="AE10" s="28"/>
    </row>
    <row r="11" spans="1:31" ht="25.5" customHeight="1" x14ac:dyDescent="0.15">
      <c r="A11" s="105"/>
      <c r="B11" s="105"/>
      <c r="C11" s="105"/>
      <c r="D11" s="105"/>
      <c r="E11" s="105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66" t="s">
        <v>35</v>
      </c>
      <c r="T11" s="67"/>
      <c r="U11" s="59">
        <f>SUM(U4:V10)</f>
        <v>300000000</v>
      </c>
      <c r="V11" s="60"/>
      <c r="W11" s="78">
        <f>SUM(W4:X10)</f>
        <v>0.90009000900090008</v>
      </c>
      <c r="X11" s="78"/>
      <c r="Y11" s="47"/>
      <c r="Z11" s="47"/>
      <c r="AA11" s="48"/>
      <c r="AB11" s="28"/>
      <c r="AC11" s="28"/>
      <c r="AD11" s="28"/>
      <c r="AE11" s="28"/>
    </row>
    <row r="12" spans="1:31" ht="30" customHeight="1" x14ac:dyDescent="0.15">
      <c r="A12" s="105"/>
      <c r="B12" s="105"/>
      <c r="C12" s="105"/>
      <c r="D12" s="105"/>
      <c r="E12" s="105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68" t="s">
        <v>44</v>
      </c>
      <c r="T12" s="65"/>
      <c r="U12" s="57">
        <v>33300000</v>
      </c>
      <c r="V12" s="58"/>
      <c r="W12" s="79">
        <f>U12/U13</f>
        <v>9.9909990999099904E-2</v>
      </c>
      <c r="X12" s="79"/>
      <c r="Y12" s="42" t="s">
        <v>79</v>
      </c>
      <c r="Z12" s="42"/>
      <c r="AA12" s="43"/>
      <c r="AB12" s="28"/>
      <c r="AC12" s="28"/>
      <c r="AD12" s="28"/>
      <c r="AE12" s="28"/>
    </row>
    <row r="13" spans="1:31" ht="24" customHeight="1" thickBot="1" x14ac:dyDescent="0.2">
      <c r="A13" s="105"/>
      <c r="B13" s="105"/>
      <c r="C13" s="105"/>
      <c r="D13" s="105"/>
      <c r="E13" s="105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69" t="s">
        <v>43</v>
      </c>
      <c r="T13" s="70"/>
      <c r="U13" s="61">
        <f>U11+U12</f>
        <v>333300000</v>
      </c>
      <c r="V13" s="62"/>
      <c r="W13" s="80">
        <f>W11+W12</f>
        <v>1</v>
      </c>
      <c r="X13" s="80"/>
      <c r="Y13" s="49"/>
      <c r="Z13" s="49"/>
      <c r="AA13" s="50"/>
      <c r="AB13" s="28"/>
      <c r="AC13" s="28"/>
      <c r="AD13" s="28"/>
      <c r="AE13" s="28"/>
    </row>
    <row r="14" spans="1:31" x14ac:dyDescent="0.15">
      <c r="A14" s="105"/>
      <c r="B14" s="105"/>
      <c r="C14" s="105"/>
      <c r="D14" s="105"/>
      <c r="E14" s="105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30"/>
      <c r="T14" s="30"/>
      <c r="U14" s="31"/>
      <c r="V14" s="31"/>
      <c r="W14" s="32"/>
      <c r="X14" s="32"/>
      <c r="Y14" s="28"/>
      <c r="Z14" s="28"/>
      <c r="AA14" s="28"/>
      <c r="AB14" s="28"/>
      <c r="AC14" s="28"/>
      <c r="AD14" s="28"/>
      <c r="AE14" s="28"/>
    </row>
    <row r="15" spans="1:31" x14ac:dyDescent="0.15">
      <c r="A15" s="105"/>
      <c r="B15" s="105"/>
      <c r="C15" s="105"/>
      <c r="D15" s="105"/>
      <c r="E15" s="105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30"/>
      <c r="T15" s="30"/>
      <c r="U15" s="31"/>
      <c r="V15" s="31"/>
      <c r="W15" s="32"/>
      <c r="X15" s="32"/>
      <c r="Y15" s="28"/>
      <c r="Z15" s="28"/>
      <c r="AA15" s="28"/>
      <c r="AB15" s="28"/>
      <c r="AC15" s="28"/>
      <c r="AD15" s="28"/>
      <c r="AE15" s="28"/>
    </row>
    <row r="16" spans="1:31" x14ac:dyDescent="0.15">
      <c r="A16" s="3"/>
      <c r="B16" s="4"/>
      <c r="C16" s="35"/>
      <c r="D16" s="5"/>
      <c r="E16" s="6"/>
      <c r="F16" s="7"/>
      <c r="G16" s="8"/>
      <c r="H16" s="8"/>
      <c r="I16" s="8"/>
      <c r="J16" s="8"/>
      <c r="K16" s="9"/>
      <c r="L16" s="9"/>
      <c r="M16" s="9"/>
      <c r="N16" s="9"/>
      <c r="O16" s="9"/>
      <c r="P16" s="9"/>
      <c r="Q16" s="10" t="s">
        <v>15</v>
      </c>
    </row>
    <row r="17" spans="1:33" s="13" customFormat="1" ht="20.100000000000001" customHeight="1" x14ac:dyDescent="0.15">
      <c r="A17" s="71" t="s">
        <v>2</v>
      </c>
      <c r="B17" s="73" t="s">
        <v>3</v>
      </c>
      <c r="C17" s="126" t="s">
        <v>17</v>
      </c>
      <c r="D17" s="124" t="s">
        <v>35</v>
      </c>
      <c r="E17" s="90" t="s">
        <v>40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86" t="s">
        <v>66</v>
      </c>
      <c r="S17" s="88" t="s">
        <v>36</v>
      </c>
      <c r="T17" s="90" t="s">
        <v>39</v>
      </c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86" t="s">
        <v>66</v>
      </c>
    </row>
    <row r="18" spans="1:33" s="13" customFormat="1" ht="20.100000000000001" customHeight="1" x14ac:dyDescent="0.15">
      <c r="A18" s="72"/>
      <c r="B18" s="74"/>
      <c r="C18" s="127"/>
      <c r="D18" s="125"/>
      <c r="E18" s="19" t="s">
        <v>14</v>
      </c>
      <c r="F18" s="20" t="s">
        <v>4</v>
      </c>
      <c r="G18" s="14" t="s">
        <v>5</v>
      </c>
      <c r="H18" s="14" t="s">
        <v>6</v>
      </c>
      <c r="I18" s="14" t="s">
        <v>7</v>
      </c>
      <c r="J18" s="14" t="s">
        <v>5</v>
      </c>
      <c r="K18" s="14" t="s">
        <v>8</v>
      </c>
      <c r="L18" s="14" t="s">
        <v>7</v>
      </c>
      <c r="M18" s="14" t="s">
        <v>5</v>
      </c>
      <c r="N18" s="14" t="s">
        <v>6</v>
      </c>
      <c r="O18" s="14" t="s">
        <v>7</v>
      </c>
      <c r="P18" s="14" t="s">
        <v>9</v>
      </c>
      <c r="Q18" s="20" t="s">
        <v>10</v>
      </c>
      <c r="R18" s="87"/>
      <c r="S18" s="89"/>
      <c r="T18" s="19" t="s">
        <v>14</v>
      </c>
      <c r="U18" s="20" t="s">
        <v>4</v>
      </c>
      <c r="V18" s="14" t="s">
        <v>5</v>
      </c>
      <c r="W18" s="14" t="s">
        <v>6</v>
      </c>
      <c r="X18" s="14" t="s">
        <v>7</v>
      </c>
      <c r="Y18" s="14" t="s">
        <v>5</v>
      </c>
      <c r="Z18" s="14" t="s">
        <v>6</v>
      </c>
      <c r="AA18" s="14" t="s">
        <v>7</v>
      </c>
      <c r="AB18" s="14" t="s">
        <v>5</v>
      </c>
      <c r="AC18" s="14" t="s">
        <v>6</v>
      </c>
      <c r="AD18" s="14" t="s">
        <v>7</v>
      </c>
      <c r="AE18" s="14" t="s">
        <v>1</v>
      </c>
      <c r="AF18" s="20" t="s">
        <v>10</v>
      </c>
      <c r="AG18" s="87"/>
    </row>
    <row r="19" spans="1:33" ht="20.100000000000001" customHeight="1" x14ac:dyDescent="0.15">
      <c r="A19" s="97" t="s">
        <v>25</v>
      </c>
      <c r="B19" s="98"/>
      <c r="C19" s="36" t="s">
        <v>19</v>
      </c>
      <c r="D19" s="21">
        <f>SUM(D20:D45)</f>
        <v>58600000</v>
      </c>
      <c r="E19" s="91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3"/>
      <c r="S19" s="21">
        <f>SUM(S20:S45)</f>
        <v>75000000</v>
      </c>
      <c r="T19" s="84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</row>
    <row r="20" spans="1:33" ht="20.100000000000001" customHeight="1" x14ac:dyDescent="0.15">
      <c r="A20" s="128"/>
      <c r="B20" s="129" t="s">
        <v>13</v>
      </c>
      <c r="C20" s="130" t="s">
        <v>82</v>
      </c>
      <c r="D20" s="131">
        <f>SUM(Q20:Q22)</f>
        <v>20000000</v>
      </c>
      <c r="E20" s="132" t="s">
        <v>84</v>
      </c>
      <c r="F20" s="133">
        <v>5000000</v>
      </c>
      <c r="G20" s="134" t="s">
        <v>5</v>
      </c>
      <c r="H20" s="135">
        <v>1</v>
      </c>
      <c r="I20" s="134" t="s">
        <v>21</v>
      </c>
      <c r="J20" s="134" t="s">
        <v>5</v>
      </c>
      <c r="K20" s="136">
        <v>2</v>
      </c>
      <c r="L20" s="134" t="s">
        <v>30</v>
      </c>
      <c r="M20" s="134" t="s">
        <v>5</v>
      </c>
      <c r="N20" s="134"/>
      <c r="O20" s="134"/>
      <c r="P20" s="134" t="s">
        <v>1</v>
      </c>
      <c r="Q20" s="137">
        <f>+IF(F20="",0,F20)*IF(H20="",1,H20)*IF(K20="",1,K20)*IF(N20="",1,N20)</f>
        <v>10000000</v>
      </c>
      <c r="R20" s="138" t="s">
        <v>65</v>
      </c>
      <c r="S20" s="131">
        <f>SUM(AF20:AF22)</f>
        <v>40000000</v>
      </c>
      <c r="T20" s="132" t="s">
        <v>102</v>
      </c>
      <c r="U20" s="133">
        <v>2000000</v>
      </c>
      <c r="V20" s="134" t="s">
        <v>5</v>
      </c>
      <c r="W20" s="135">
        <v>5</v>
      </c>
      <c r="X20" s="134" t="s">
        <v>21</v>
      </c>
      <c r="Y20" s="134" t="s">
        <v>5</v>
      </c>
      <c r="Z20" s="136">
        <v>4</v>
      </c>
      <c r="AA20" s="134" t="s">
        <v>30</v>
      </c>
      <c r="AB20" s="134" t="s">
        <v>5</v>
      </c>
      <c r="AC20" s="134"/>
      <c r="AD20" s="134"/>
      <c r="AE20" s="134" t="s">
        <v>1</v>
      </c>
      <c r="AF20" s="137">
        <f t="shared" ref="AF20:AF25" si="0">+IF(U20="",0,U20)*IF(W20="",1,W20)*IF(Z20="",1,Z20)*IF(AC20="",1,AC20)</f>
        <v>40000000</v>
      </c>
      <c r="AG20" s="138" t="s">
        <v>64</v>
      </c>
    </row>
    <row r="21" spans="1:33" ht="20.100000000000001" customHeight="1" x14ac:dyDescent="0.15">
      <c r="A21" s="128"/>
      <c r="B21" s="139"/>
      <c r="C21" s="140"/>
      <c r="D21" s="141"/>
      <c r="E21" s="132" t="s">
        <v>85</v>
      </c>
      <c r="F21" s="133">
        <v>10000000</v>
      </c>
      <c r="G21" s="134" t="s">
        <v>5</v>
      </c>
      <c r="H21" s="135">
        <v>1</v>
      </c>
      <c r="I21" s="134" t="s">
        <v>21</v>
      </c>
      <c r="J21" s="134" t="s">
        <v>5</v>
      </c>
      <c r="K21" s="136">
        <v>1</v>
      </c>
      <c r="L21" s="134" t="s">
        <v>30</v>
      </c>
      <c r="M21" s="134" t="s">
        <v>5</v>
      </c>
      <c r="N21" s="134"/>
      <c r="O21" s="134"/>
      <c r="P21" s="134" t="s">
        <v>1</v>
      </c>
      <c r="Q21" s="137">
        <f t="shared" ref="Q21:Q52" si="1">+IF(F21="",0,F21)*IF(H21="",1,H21)*IF(K21="",1,K21)*IF(N21="",1,N21)</f>
        <v>10000000</v>
      </c>
      <c r="R21" s="138" t="s">
        <v>65</v>
      </c>
      <c r="S21" s="141"/>
      <c r="T21" s="132" t="s">
        <v>31</v>
      </c>
      <c r="U21" s="133"/>
      <c r="V21" s="134" t="s">
        <v>5</v>
      </c>
      <c r="W21" s="135"/>
      <c r="X21" s="134"/>
      <c r="Y21" s="134" t="s">
        <v>5</v>
      </c>
      <c r="Z21" s="136"/>
      <c r="AA21" s="134"/>
      <c r="AB21" s="134" t="s">
        <v>5</v>
      </c>
      <c r="AC21" s="134"/>
      <c r="AD21" s="134"/>
      <c r="AE21" s="134" t="s">
        <v>1</v>
      </c>
      <c r="AF21" s="137">
        <f t="shared" si="0"/>
        <v>0</v>
      </c>
      <c r="AG21" s="138" t="s">
        <v>65</v>
      </c>
    </row>
    <row r="22" spans="1:33" ht="20.100000000000001" customHeight="1" x14ac:dyDescent="0.15">
      <c r="A22" s="128"/>
      <c r="B22" s="139"/>
      <c r="C22" s="142"/>
      <c r="D22" s="143"/>
      <c r="E22" s="132" t="s">
        <v>11</v>
      </c>
      <c r="F22" s="133"/>
      <c r="G22" s="134" t="s">
        <v>5</v>
      </c>
      <c r="H22" s="135"/>
      <c r="I22" s="134"/>
      <c r="J22" s="134" t="s">
        <v>5</v>
      </c>
      <c r="K22" s="144"/>
      <c r="L22" s="134"/>
      <c r="M22" s="134" t="s">
        <v>5</v>
      </c>
      <c r="N22" s="134"/>
      <c r="O22" s="134"/>
      <c r="P22" s="134" t="s">
        <v>1</v>
      </c>
      <c r="Q22" s="137">
        <f t="shared" si="1"/>
        <v>0</v>
      </c>
      <c r="R22" s="138"/>
      <c r="S22" s="143"/>
      <c r="T22" s="132" t="s">
        <v>31</v>
      </c>
      <c r="U22" s="133"/>
      <c r="V22" s="134" t="s">
        <v>5</v>
      </c>
      <c r="W22" s="135"/>
      <c r="X22" s="134"/>
      <c r="Y22" s="134" t="s">
        <v>5</v>
      </c>
      <c r="Z22" s="144"/>
      <c r="AA22" s="134"/>
      <c r="AB22" s="134" t="s">
        <v>5</v>
      </c>
      <c r="AC22" s="134"/>
      <c r="AD22" s="134"/>
      <c r="AE22" s="134" t="s">
        <v>1</v>
      </c>
      <c r="AF22" s="137">
        <f t="shared" si="0"/>
        <v>0</v>
      </c>
      <c r="AG22" s="138"/>
    </row>
    <row r="23" spans="1:33" ht="20.100000000000001" customHeight="1" x14ac:dyDescent="0.15">
      <c r="A23" s="128"/>
      <c r="B23" s="139"/>
      <c r="C23" s="130" t="s">
        <v>83</v>
      </c>
      <c r="D23" s="131">
        <f>SUM(Q23:Q29)</f>
        <v>38600000</v>
      </c>
      <c r="E23" s="132" t="s">
        <v>61</v>
      </c>
      <c r="F23" s="133">
        <v>3000000</v>
      </c>
      <c r="G23" s="134" t="s">
        <v>5</v>
      </c>
      <c r="H23" s="135">
        <v>5</v>
      </c>
      <c r="I23" s="134" t="s">
        <v>21</v>
      </c>
      <c r="J23" s="134" t="s">
        <v>5</v>
      </c>
      <c r="K23" s="136">
        <v>1</v>
      </c>
      <c r="L23" s="134" t="s">
        <v>86</v>
      </c>
      <c r="M23" s="134" t="s">
        <v>5</v>
      </c>
      <c r="N23" s="134"/>
      <c r="O23" s="134"/>
      <c r="P23" s="134" t="s">
        <v>1</v>
      </c>
      <c r="Q23" s="137">
        <f t="shared" ref="Q23:Q27" si="2">+IF(F23="",0,F23)*IF(H23="",1,H23)*IF(K23="",1,K23)*IF(N23="",1,N23)</f>
        <v>15000000</v>
      </c>
      <c r="R23" s="138" t="s">
        <v>97</v>
      </c>
      <c r="S23" s="131">
        <f>SUM(AF23:AF31)</f>
        <v>35000000</v>
      </c>
      <c r="T23" s="132" t="s">
        <v>60</v>
      </c>
      <c r="U23" s="133">
        <v>2000000</v>
      </c>
      <c r="V23" s="134" t="s">
        <v>5</v>
      </c>
      <c r="W23" s="135">
        <v>5</v>
      </c>
      <c r="X23" s="134" t="s">
        <v>21</v>
      </c>
      <c r="Y23" s="134" t="s">
        <v>5</v>
      </c>
      <c r="Z23" s="136">
        <v>1</v>
      </c>
      <c r="AA23" s="134" t="s">
        <v>18</v>
      </c>
      <c r="AB23" s="134" t="s">
        <v>5</v>
      </c>
      <c r="AC23" s="134"/>
      <c r="AD23" s="134"/>
      <c r="AE23" s="134" t="s">
        <v>1</v>
      </c>
      <c r="AF23" s="137">
        <f t="shared" si="0"/>
        <v>10000000</v>
      </c>
      <c r="AG23" s="138" t="s">
        <v>65</v>
      </c>
    </row>
    <row r="24" spans="1:33" ht="20.100000000000001" customHeight="1" x14ac:dyDescent="0.15">
      <c r="A24" s="128"/>
      <c r="B24" s="139"/>
      <c r="C24" s="140"/>
      <c r="D24" s="141"/>
      <c r="E24" s="132" t="s">
        <v>93</v>
      </c>
      <c r="F24" s="133">
        <v>3000000</v>
      </c>
      <c r="G24" s="134" t="s">
        <v>5</v>
      </c>
      <c r="H24" s="135">
        <v>5</v>
      </c>
      <c r="I24" s="134" t="s">
        <v>21</v>
      </c>
      <c r="J24" s="134" t="s">
        <v>5</v>
      </c>
      <c r="K24" s="136">
        <v>1</v>
      </c>
      <c r="L24" s="134" t="s">
        <v>18</v>
      </c>
      <c r="M24" s="134" t="s">
        <v>5</v>
      </c>
      <c r="N24" s="134"/>
      <c r="O24" s="134"/>
      <c r="P24" s="134" t="s">
        <v>1</v>
      </c>
      <c r="Q24" s="137">
        <f>+IF(F24="",0,F24)*IF(H24="",1,H24)*IF(K24="",1,K24)*IF(N24="",1,N24)</f>
        <v>15000000</v>
      </c>
      <c r="R24" s="138" t="s">
        <v>65</v>
      </c>
      <c r="S24" s="141"/>
      <c r="T24" s="132" t="s">
        <v>32</v>
      </c>
      <c r="U24" s="133">
        <v>3000000</v>
      </c>
      <c r="V24" s="134" t="s">
        <v>5</v>
      </c>
      <c r="W24" s="135">
        <v>5</v>
      </c>
      <c r="X24" s="134" t="s">
        <v>21</v>
      </c>
      <c r="Y24" s="134" t="s">
        <v>5</v>
      </c>
      <c r="Z24" s="136">
        <v>1</v>
      </c>
      <c r="AA24" s="134" t="s">
        <v>18</v>
      </c>
      <c r="AB24" s="134" t="s">
        <v>5</v>
      </c>
      <c r="AC24" s="134"/>
      <c r="AD24" s="134"/>
      <c r="AE24" s="134" t="s">
        <v>1</v>
      </c>
      <c r="AF24" s="137">
        <f t="shared" si="0"/>
        <v>15000000</v>
      </c>
      <c r="AG24" s="138" t="s">
        <v>64</v>
      </c>
    </row>
    <row r="25" spans="1:33" ht="20.100000000000001" customHeight="1" x14ac:dyDescent="0.15">
      <c r="A25" s="128"/>
      <c r="B25" s="139"/>
      <c r="C25" s="140"/>
      <c r="D25" s="141"/>
      <c r="E25" s="132" t="s">
        <v>94</v>
      </c>
      <c r="F25" s="133">
        <v>1800000</v>
      </c>
      <c r="G25" s="134" t="s">
        <v>5</v>
      </c>
      <c r="H25" s="135">
        <v>2</v>
      </c>
      <c r="I25" s="134" t="s">
        <v>21</v>
      </c>
      <c r="J25" s="134" t="s">
        <v>5</v>
      </c>
      <c r="K25" s="136">
        <v>1</v>
      </c>
      <c r="L25" s="134" t="s">
        <v>18</v>
      </c>
      <c r="M25" s="134" t="s">
        <v>5</v>
      </c>
      <c r="N25" s="134"/>
      <c r="O25" s="134"/>
      <c r="P25" s="134" t="s">
        <v>1</v>
      </c>
      <c r="Q25" s="137">
        <f t="shared" ref="Q25:Q26" si="3">+IF(F25="",0,F25)*IF(H25="",1,H25)*IF(K25="",1,K25)*IF(N25="",1,N25)</f>
        <v>3600000</v>
      </c>
      <c r="R25" s="138" t="s">
        <v>65</v>
      </c>
      <c r="S25" s="141"/>
      <c r="T25" s="132" t="s">
        <v>87</v>
      </c>
      <c r="U25" s="133">
        <v>5000000</v>
      </c>
      <c r="V25" s="134" t="s">
        <v>5</v>
      </c>
      <c r="W25" s="135">
        <v>2</v>
      </c>
      <c r="X25" s="134" t="s">
        <v>21</v>
      </c>
      <c r="Y25" s="134" t="s">
        <v>5</v>
      </c>
      <c r="Z25" s="136">
        <v>1</v>
      </c>
      <c r="AA25" s="134" t="s">
        <v>86</v>
      </c>
      <c r="AB25" s="134" t="s">
        <v>5</v>
      </c>
      <c r="AC25" s="134"/>
      <c r="AD25" s="134"/>
      <c r="AE25" s="134" t="s">
        <v>1</v>
      </c>
      <c r="AF25" s="137">
        <f t="shared" si="0"/>
        <v>10000000</v>
      </c>
      <c r="AG25" s="138" t="s">
        <v>65</v>
      </c>
    </row>
    <row r="26" spans="1:33" ht="20.100000000000001" customHeight="1" x14ac:dyDescent="0.15">
      <c r="A26" s="128"/>
      <c r="B26" s="139"/>
      <c r="C26" s="140"/>
      <c r="D26" s="141"/>
      <c r="E26" s="132" t="s">
        <v>103</v>
      </c>
      <c r="F26" s="133">
        <v>5000000</v>
      </c>
      <c r="G26" s="134" t="s">
        <v>5</v>
      </c>
      <c r="H26" s="135">
        <v>1</v>
      </c>
      <c r="I26" s="134" t="s">
        <v>21</v>
      </c>
      <c r="J26" s="134" t="s">
        <v>5</v>
      </c>
      <c r="K26" s="136">
        <v>1</v>
      </c>
      <c r="L26" s="134" t="s">
        <v>18</v>
      </c>
      <c r="M26" s="134" t="s">
        <v>5</v>
      </c>
      <c r="N26" s="134"/>
      <c r="O26" s="134"/>
      <c r="P26" s="134" t="s">
        <v>1</v>
      </c>
      <c r="Q26" s="137">
        <f t="shared" si="3"/>
        <v>5000000</v>
      </c>
      <c r="R26" s="138" t="s">
        <v>64</v>
      </c>
      <c r="S26" s="141"/>
      <c r="T26" s="132" t="s">
        <v>31</v>
      </c>
      <c r="U26" s="133"/>
      <c r="V26" s="134" t="s">
        <v>5</v>
      </c>
      <c r="W26" s="135"/>
      <c r="X26" s="134"/>
      <c r="Y26" s="134" t="s">
        <v>5</v>
      </c>
      <c r="Z26" s="144"/>
      <c r="AA26" s="134"/>
      <c r="AB26" s="134" t="s">
        <v>5</v>
      </c>
      <c r="AC26" s="134"/>
      <c r="AD26" s="134"/>
      <c r="AE26" s="134" t="s">
        <v>1</v>
      </c>
      <c r="AF26" s="137">
        <f t="shared" ref="AF26:AF27" si="4">+IF(U26="",0,U26)*IF(W26="",1,W26)*IF(Z26="",1,Z26)*IF(AC26="",1,AC26)</f>
        <v>0</v>
      </c>
      <c r="AG26" s="138"/>
    </row>
    <row r="27" spans="1:33" ht="20.100000000000001" customHeight="1" x14ac:dyDescent="0.15">
      <c r="A27" s="128"/>
      <c r="B27" s="139"/>
      <c r="C27" s="140"/>
      <c r="D27" s="141"/>
      <c r="E27" s="132" t="s">
        <v>31</v>
      </c>
      <c r="F27" s="133"/>
      <c r="G27" s="134" t="s">
        <v>5</v>
      </c>
      <c r="H27" s="135"/>
      <c r="I27" s="134"/>
      <c r="J27" s="134" t="s">
        <v>5</v>
      </c>
      <c r="K27" s="144"/>
      <c r="L27" s="134"/>
      <c r="M27" s="134" t="s">
        <v>5</v>
      </c>
      <c r="N27" s="134"/>
      <c r="O27" s="134"/>
      <c r="P27" s="134" t="s">
        <v>1</v>
      </c>
      <c r="Q27" s="137">
        <f t="shared" si="2"/>
        <v>0</v>
      </c>
      <c r="R27" s="138"/>
      <c r="S27" s="141"/>
      <c r="T27" s="132" t="s">
        <v>31</v>
      </c>
      <c r="U27" s="133"/>
      <c r="V27" s="134" t="s">
        <v>5</v>
      </c>
      <c r="W27" s="135"/>
      <c r="X27" s="134"/>
      <c r="Y27" s="134" t="s">
        <v>5</v>
      </c>
      <c r="Z27" s="144"/>
      <c r="AA27" s="134"/>
      <c r="AB27" s="134" t="s">
        <v>5</v>
      </c>
      <c r="AC27" s="134"/>
      <c r="AD27" s="134"/>
      <c r="AE27" s="134" t="s">
        <v>1</v>
      </c>
      <c r="AF27" s="137">
        <f t="shared" si="4"/>
        <v>0</v>
      </c>
      <c r="AG27" s="138"/>
    </row>
    <row r="28" spans="1:33" ht="20.100000000000001" customHeight="1" x14ac:dyDescent="0.15">
      <c r="A28" s="128"/>
      <c r="B28" s="139"/>
      <c r="C28" s="140"/>
      <c r="D28" s="141"/>
      <c r="E28" s="132" t="s">
        <v>31</v>
      </c>
      <c r="F28" s="133"/>
      <c r="G28" s="134" t="s">
        <v>5</v>
      </c>
      <c r="H28" s="135"/>
      <c r="I28" s="134"/>
      <c r="J28" s="134" t="s">
        <v>5</v>
      </c>
      <c r="K28" s="144"/>
      <c r="L28" s="134"/>
      <c r="M28" s="134" t="s">
        <v>5</v>
      </c>
      <c r="N28" s="134"/>
      <c r="O28" s="134"/>
      <c r="P28" s="134" t="s">
        <v>1</v>
      </c>
      <c r="Q28" s="137">
        <f t="shared" si="1"/>
        <v>0</v>
      </c>
      <c r="R28" s="138"/>
      <c r="S28" s="141"/>
      <c r="T28" s="132" t="s">
        <v>31</v>
      </c>
      <c r="U28" s="133"/>
      <c r="V28" s="134" t="s">
        <v>5</v>
      </c>
      <c r="W28" s="135"/>
      <c r="X28" s="134"/>
      <c r="Y28" s="134" t="s">
        <v>5</v>
      </c>
      <c r="Z28" s="144"/>
      <c r="AA28" s="134"/>
      <c r="AB28" s="134" t="s">
        <v>5</v>
      </c>
      <c r="AC28" s="134"/>
      <c r="AD28" s="134"/>
      <c r="AE28" s="134" t="s">
        <v>1</v>
      </c>
      <c r="AF28" s="137">
        <f t="shared" ref="AF28:AF45" si="5">+IF(U28="",0,U28)*IF(W28="",1,W28)*IF(Z28="",1,Z28)*IF(AC28="",1,AC28)</f>
        <v>0</v>
      </c>
      <c r="AG28" s="138"/>
    </row>
    <row r="29" spans="1:33" ht="20.100000000000001" customHeight="1" x14ac:dyDescent="0.15">
      <c r="A29" s="128"/>
      <c r="B29" s="139"/>
      <c r="C29" s="140"/>
      <c r="D29" s="141"/>
      <c r="E29" s="132" t="s">
        <v>31</v>
      </c>
      <c r="F29" s="133"/>
      <c r="G29" s="134" t="s">
        <v>5</v>
      </c>
      <c r="H29" s="135"/>
      <c r="I29" s="134"/>
      <c r="J29" s="134" t="s">
        <v>5</v>
      </c>
      <c r="K29" s="144"/>
      <c r="L29" s="134"/>
      <c r="M29" s="134" t="s">
        <v>5</v>
      </c>
      <c r="N29" s="134"/>
      <c r="O29" s="134"/>
      <c r="P29" s="134" t="s">
        <v>1</v>
      </c>
      <c r="Q29" s="137">
        <f t="shared" si="1"/>
        <v>0</v>
      </c>
      <c r="R29" s="138"/>
      <c r="S29" s="141"/>
      <c r="T29" s="132" t="s">
        <v>31</v>
      </c>
      <c r="U29" s="133"/>
      <c r="V29" s="134" t="s">
        <v>5</v>
      </c>
      <c r="W29" s="135"/>
      <c r="X29" s="134"/>
      <c r="Y29" s="134" t="s">
        <v>5</v>
      </c>
      <c r="Z29" s="144"/>
      <c r="AA29" s="134"/>
      <c r="AB29" s="134" t="s">
        <v>5</v>
      </c>
      <c r="AC29" s="134"/>
      <c r="AD29" s="134"/>
      <c r="AE29" s="134" t="s">
        <v>1</v>
      </c>
      <c r="AF29" s="137">
        <f t="shared" si="5"/>
        <v>0</v>
      </c>
      <c r="AG29" s="138"/>
    </row>
    <row r="30" spans="1:33" ht="20.100000000000001" customHeight="1" x14ac:dyDescent="0.15">
      <c r="A30" s="145"/>
      <c r="B30" s="139"/>
      <c r="C30" s="140"/>
      <c r="D30" s="141"/>
      <c r="E30" s="132" t="s">
        <v>31</v>
      </c>
      <c r="F30" s="133"/>
      <c r="G30" s="134" t="s">
        <v>5</v>
      </c>
      <c r="H30" s="135"/>
      <c r="I30" s="134"/>
      <c r="J30" s="134" t="s">
        <v>5</v>
      </c>
      <c r="K30" s="144"/>
      <c r="L30" s="134"/>
      <c r="M30" s="134" t="s">
        <v>5</v>
      </c>
      <c r="N30" s="134"/>
      <c r="O30" s="134"/>
      <c r="P30" s="134" t="s">
        <v>1</v>
      </c>
      <c r="Q30" s="137">
        <f t="shared" ref="Q30:Q31" si="6">+IF(F30="",0,F30)*IF(H30="",1,H30)*IF(K30="",1,K30)*IF(N30="",1,N30)</f>
        <v>0</v>
      </c>
      <c r="R30" s="138"/>
      <c r="S30" s="141"/>
      <c r="T30" s="132" t="s">
        <v>31</v>
      </c>
      <c r="U30" s="133"/>
      <c r="V30" s="134" t="s">
        <v>5</v>
      </c>
      <c r="W30" s="135"/>
      <c r="X30" s="134"/>
      <c r="Y30" s="134" t="s">
        <v>5</v>
      </c>
      <c r="Z30" s="144"/>
      <c r="AA30" s="134"/>
      <c r="AB30" s="134" t="s">
        <v>5</v>
      </c>
      <c r="AC30" s="134"/>
      <c r="AD30" s="134"/>
      <c r="AE30" s="134" t="s">
        <v>1</v>
      </c>
      <c r="AF30" s="137">
        <f t="shared" ref="AF30:AF31" si="7">+IF(U30="",0,U30)*IF(W30="",1,W30)*IF(Z30="",1,Z30)*IF(AC30="",1,AC30)</f>
        <v>0</v>
      </c>
      <c r="AG30" s="138"/>
    </row>
    <row r="31" spans="1:33" ht="20.100000000000001" customHeight="1" x14ac:dyDescent="0.15">
      <c r="A31" s="145"/>
      <c r="B31" s="139"/>
      <c r="C31" s="142"/>
      <c r="D31" s="143"/>
      <c r="E31" s="132" t="s">
        <v>31</v>
      </c>
      <c r="F31" s="133"/>
      <c r="G31" s="134" t="s">
        <v>5</v>
      </c>
      <c r="H31" s="135"/>
      <c r="I31" s="134"/>
      <c r="J31" s="134" t="s">
        <v>5</v>
      </c>
      <c r="K31" s="144"/>
      <c r="L31" s="134"/>
      <c r="M31" s="134" t="s">
        <v>5</v>
      </c>
      <c r="N31" s="134"/>
      <c r="O31" s="134"/>
      <c r="P31" s="134" t="s">
        <v>1</v>
      </c>
      <c r="Q31" s="137">
        <f t="shared" si="6"/>
        <v>0</v>
      </c>
      <c r="R31" s="138"/>
      <c r="S31" s="143"/>
      <c r="T31" s="132" t="s">
        <v>31</v>
      </c>
      <c r="U31" s="133"/>
      <c r="V31" s="134" t="s">
        <v>5</v>
      </c>
      <c r="W31" s="135"/>
      <c r="X31" s="134"/>
      <c r="Y31" s="134" t="s">
        <v>5</v>
      </c>
      <c r="Z31" s="144"/>
      <c r="AA31" s="134"/>
      <c r="AB31" s="134" t="s">
        <v>5</v>
      </c>
      <c r="AC31" s="134"/>
      <c r="AD31" s="134"/>
      <c r="AE31" s="134" t="s">
        <v>1</v>
      </c>
      <c r="AF31" s="137">
        <f t="shared" si="7"/>
        <v>0</v>
      </c>
      <c r="AG31" s="138"/>
    </row>
    <row r="32" spans="1:33" ht="20.100000000000001" customHeight="1" x14ac:dyDescent="0.15">
      <c r="A32" s="145"/>
      <c r="B32" s="139"/>
      <c r="C32" s="146" t="s">
        <v>81</v>
      </c>
      <c r="D32" s="131">
        <f>SUM(Q32:Q33)</f>
        <v>0</v>
      </c>
      <c r="E32" s="132" t="s">
        <v>52</v>
      </c>
      <c r="F32" s="133"/>
      <c r="G32" s="134" t="s">
        <v>5</v>
      </c>
      <c r="H32" s="135"/>
      <c r="I32" s="134"/>
      <c r="J32" s="134" t="s">
        <v>5</v>
      </c>
      <c r="K32" s="144"/>
      <c r="L32" s="134"/>
      <c r="M32" s="134" t="s">
        <v>5</v>
      </c>
      <c r="N32" s="134"/>
      <c r="O32" s="134"/>
      <c r="P32" s="134" t="s">
        <v>1</v>
      </c>
      <c r="Q32" s="137">
        <f t="shared" si="1"/>
        <v>0</v>
      </c>
      <c r="R32" s="138"/>
      <c r="S32" s="147">
        <f>SUM(AF32:AF33)</f>
        <v>0</v>
      </c>
      <c r="T32" s="132" t="s">
        <v>31</v>
      </c>
      <c r="U32" s="133"/>
      <c r="V32" s="134" t="s">
        <v>5</v>
      </c>
      <c r="W32" s="135"/>
      <c r="X32" s="134"/>
      <c r="Y32" s="134" t="s">
        <v>5</v>
      </c>
      <c r="Z32" s="144"/>
      <c r="AA32" s="134"/>
      <c r="AB32" s="134" t="s">
        <v>5</v>
      </c>
      <c r="AC32" s="134"/>
      <c r="AD32" s="134"/>
      <c r="AE32" s="134" t="s">
        <v>1</v>
      </c>
      <c r="AF32" s="137">
        <f t="shared" si="5"/>
        <v>0</v>
      </c>
      <c r="AG32" s="138"/>
    </row>
    <row r="33" spans="1:33" ht="20.100000000000001" customHeight="1" x14ac:dyDescent="0.15">
      <c r="A33" s="145"/>
      <c r="B33" s="139"/>
      <c r="C33" s="148"/>
      <c r="D33" s="143"/>
      <c r="E33" s="132" t="s">
        <v>31</v>
      </c>
      <c r="F33" s="133"/>
      <c r="G33" s="134" t="s">
        <v>5</v>
      </c>
      <c r="H33" s="135"/>
      <c r="I33" s="134"/>
      <c r="J33" s="134" t="s">
        <v>5</v>
      </c>
      <c r="K33" s="144"/>
      <c r="L33" s="134"/>
      <c r="M33" s="134" t="s">
        <v>5</v>
      </c>
      <c r="N33" s="134"/>
      <c r="O33" s="134"/>
      <c r="P33" s="134" t="s">
        <v>1</v>
      </c>
      <c r="Q33" s="137">
        <f t="shared" si="1"/>
        <v>0</v>
      </c>
      <c r="R33" s="138"/>
      <c r="S33" s="149"/>
      <c r="T33" s="132" t="s">
        <v>31</v>
      </c>
      <c r="U33" s="133"/>
      <c r="V33" s="134" t="s">
        <v>5</v>
      </c>
      <c r="W33" s="135"/>
      <c r="X33" s="134"/>
      <c r="Y33" s="134" t="s">
        <v>5</v>
      </c>
      <c r="Z33" s="144"/>
      <c r="AA33" s="134"/>
      <c r="AB33" s="134" t="s">
        <v>5</v>
      </c>
      <c r="AC33" s="134"/>
      <c r="AD33" s="134"/>
      <c r="AE33" s="134" t="s">
        <v>1</v>
      </c>
      <c r="AF33" s="137">
        <f t="shared" si="5"/>
        <v>0</v>
      </c>
      <c r="AG33" s="138"/>
    </row>
    <row r="34" spans="1:33" ht="20.100000000000001" customHeight="1" x14ac:dyDescent="0.15">
      <c r="A34" s="145"/>
      <c r="B34" s="139"/>
      <c r="C34" s="146" t="s">
        <v>99</v>
      </c>
      <c r="D34" s="131">
        <f>SUM(Q34:Q35)</f>
        <v>0</v>
      </c>
      <c r="E34" s="132" t="s">
        <v>100</v>
      </c>
      <c r="F34" s="133"/>
      <c r="G34" s="134" t="s">
        <v>5</v>
      </c>
      <c r="H34" s="134"/>
      <c r="I34" s="134"/>
      <c r="J34" s="134" t="s">
        <v>5</v>
      </c>
      <c r="K34" s="144"/>
      <c r="L34" s="134"/>
      <c r="M34" s="134" t="s">
        <v>5</v>
      </c>
      <c r="N34" s="134"/>
      <c r="O34" s="134"/>
      <c r="P34" s="134" t="s">
        <v>1</v>
      </c>
      <c r="Q34" s="137">
        <f t="shared" si="1"/>
        <v>0</v>
      </c>
      <c r="R34" s="138"/>
      <c r="S34" s="147">
        <f>SUM(AF34:AF35)</f>
        <v>0</v>
      </c>
      <c r="T34" s="132" t="s">
        <v>11</v>
      </c>
      <c r="U34" s="133"/>
      <c r="V34" s="134" t="s">
        <v>5</v>
      </c>
      <c r="W34" s="134"/>
      <c r="X34" s="134"/>
      <c r="Y34" s="134" t="s">
        <v>5</v>
      </c>
      <c r="Z34" s="144"/>
      <c r="AA34" s="134"/>
      <c r="AB34" s="134" t="s">
        <v>5</v>
      </c>
      <c r="AC34" s="134"/>
      <c r="AD34" s="134"/>
      <c r="AE34" s="134" t="s">
        <v>1</v>
      </c>
      <c r="AF34" s="137">
        <f t="shared" si="5"/>
        <v>0</v>
      </c>
      <c r="AG34" s="138"/>
    </row>
    <row r="35" spans="1:33" ht="20.100000000000001" customHeight="1" x14ac:dyDescent="0.15">
      <c r="A35" s="145"/>
      <c r="B35" s="150"/>
      <c r="C35" s="148"/>
      <c r="D35" s="143"/>
      <c r="E35" s="132" t="s">
        <v>101</v>
      </c>
      <c r="F35" s="133"/>
      <c r="G35" s="134" t="s">
        <v>5</v>
      </c>
      <c r="H35" s="134"/>
      <c r="I35" s="134"/>
      <c r="J35" s="134" t="s">
        <v>5</v>
      </c>
      <c r="K35" s="144"/>
      <c r="L35" s="134"/>
      <c r="M35" s="134" t="s">
        <v>5</v>
      </c>
      <c r="N35" s="134"/>
      <c r="O35" s="134"/>
      <c r="P35" s="134" t="s">
        <v>1</v>
      </c>
      <c r="Q35" s="137">
        <f t="shared" si="1"/>
        <v>0</v>
      </c>
      <c r="R35" s="138"/>
      <c r="S35" s="149"/>
      <c r="T35" s="132" t="s">
        <v>11</v>
      </c>
      <c r="U35" s="133"/>
      <c r="V35" s="134" t="s">
        <v>5</v>
      </c>
      <c r="W35" s="134"/>
      <c r="X35" s="134"/>
      <c r="Y35" s="134" t="s">
        <v>5</v>
      </c>
      <c r="Z35" s="144"/>
      <c r="AA35" s="134"/>
      <c r="AB35" s="134" t="s">
        <v>5</v>
      </c>
      <c r="AC35" s="134"/>
      <c r="AD35" s="134"/>
      <c r="AE35" s="134" t="s">
        <v>1</v>
      </c>
      <c r="AF35" s="137">
        <f t="shared" si="5"/>
        <v>0</v>
      </c>
      <c r="AG35" s="138"/>
    </row>
    <row r="36" spans="1:33" s="27" customFormat="1" ht="20.100000000000001" customHeight="1" x14ac:dyDescent="0.15">
      <c r="A36" s="151"/>
      <c r="B36" s="129" t="s">
        <v>42</v>
      </c>
      <c r="C36" s="146" t="s">
        <v>80</v>
      </c>
      <c r="D36" s="131">
        <f>SUM(Q36:Q38)</f>
        <v>0</v>
      </c>
      <c r="E36" s="132" t="s">
        <v>53</v>
      </c>
      <c r="F36" s="152"/>
      <c r="G36" s="134" t="s">
        <v>5</v>
      </c>
      <c r="H36" s="153"/>
      <c r="I36" s="153"/>
      <c r="J36" s="134" t="s">
        <v>5</v>
      </c>
      <c r="K36" s="154"/>
      <c r="L36" s="153"/>
      <c r="M36" s="134" t="s">
        <v>5</v>
      </c>
      <c r="N36" s="153"/>
      <c r="O36" s="153"/>
      <c r="P36" s="134" t="s">
        <v>1</v>
      </c>
      <c r="Q36" s="137">
        <f t="shared" si="1"/>
        <v>0</v>
      </c>
      <c r="R36" s="155"/>
      <c r="S36" s="147">
        <f>SUM(AF36:AF38)</f>
        <v>0</v>
      </c>
      <c r="T36" s="132" t="s">
        <v>33</v>
      </c>
      <c r="U36" s="152"/>
      <c r="V36" s="134" t="s">
        <v>5</v>
      </c>
      <c r="W36" s="153"/>
      <c r="X36" s="153"/>
      <c r="Y36" s="134" t="s">
        <v>5</v>
      </c>
      <c r="Z36" s="154"/>
      <c r="AA36" s="153"/>
      <c r="AB36" s="134" t="s">
        <v>5</v>
      </c>
      <c r="AC36" s="153"/>
      <c r="AD36" s="153"/>
      <c r="AE36" s="134" t="s">
        <v>1</v>
      </c>
      <c r="AF36" s="137">
        <f t="shared" si="5"/>
        <v>0</v>
      </c>
      <c r="AG36" s="155"/>
    </row>
    <row r="37" spans="1:33" s="27" customFormat="1" ht="20.100000000000001" customHeight="1" x14ac:dyDescent="0.15">
      <c r="A37" s="151"/>
      <c r="B37" s="139"/>
      <c r="C37" s="156"/>
      <c r="D37" s="141"/>
      <c r="E37" s="132" t="s">
        <v>98</v>
      </c>
      <c r="F37" s="152"/>
      <c r="G37" s="134" t="s">
        <v>5</v>
      </c>
      <c r="H37" s="153"/>
      <c r="I37" s="153"/>
      <c r="J37" s="134" t="s">
        <v>5</v>
      </c>
      <c r="K37" s="154"/>
      <c r="L37" s="153"/>
      <c r="M37" s="134" t="s">
        <v>5</v>
      </c>
      <c r="N37" s="153"/>
      <c r="O37" s="153"/>
      <c r="P37" s="134" t="s">
        <v>1</v>
      </c>
      <c r="Q37" s="137">
        <f t="shared" si="1"/>
        <v>0</v>
      </c>
      <c r="R37" s="155"/>
      <c r="S37" s="157"/>
      <c r="T37" s="132" t="s">
        <v>38</v>
      </c>
      <c r="U37" s="152"/>
      <c r="V37" s="134" t="s">
        <v>5</v>
      </c>
      <c r="W37" s="153"/>
      <c r="X37" s="153"/>
      <c r="Y37" s="134" t="s">
        <v>5</v>
      </c>
      <c r="Z37" s="154"/>
      <c r="AA37" s="153"/>
      <c r="AB37" s="134" t="s">
        <v>5</v>
      </c>
      <c r="AC37" s="153"/>
      <c r="AD37" s="153"/>
      <c r="AE37" s="134" t="s">
        <v>1</v>
      </c>
      <c r="AF37" s="137">
        <f t="shared" si="5"/>
        <v>0</v>
      </c>
      <c r="AG37" s="155"/>
    </row>
    <row r="38" spans="1:33" ht="20.100000000000001" customHeight="1" x14ac:dyDescent="0.15">
      <c r="A38" s="128"/>
      <c r="B38" s="150"/>
      <c r="C38" s="148"/>
      <c r="D38" s="143"/>
      <c r="E38" s="132" t="s">
        <v>31</v>
      </c>
      <c r="F38" s="133"/>
      <c r="G38" s="134" t="s">
        <v>5</v>
      </c>
      <c r="H38" s="134"/>
      <c r="I38" s="134"/>
      <c r="J38" s="134" t="s">
        <v>5</v>
      </c>
      <c r="K38" s="144"/>
      <c r="L38" s="134"/>
      <c r="M38" s="134" t="s">
        <v>5</v>
      </c>
      <c r="N38" s="134"/>
      <c r="O38" s="134"/>
      <c r="P38" s="134" t="s">
        <v>1</v>
      </c>
      <c r="Q38" s="137">
        <f t="shared" si="1"/>
        <v>0</v>
      </c>
      <c r="R38" s="138"/>
      <c r="S38" s="149"/>
      <c r="T38" s="132" t="s">
        <v>31</v>
      </c>
      <c r="U38" s="133"/>
      <c r="V38" s="134" t="s">
        <v>5</v>
      </c>
      <c r="W38" s="134"/>
      <c r="X38" s="134"/>
      <c r="Y38" s="134" t="s">
        <v>5</v>
      </c>
      <c r="Z38" s="144"/>
      <c r="AA38" s="134"/>
      <c r="AB38" s="134" t="s">
        <v>5</v>
      </c>
      <c r="AC38" s="134"/>
      <c r="AD38" s="134"/>
      <c r="AE38" s="134" t="s">
        <v>1</v>
      </c>
      <c r="AF38" s="137">
        <f t="shared" si="5"/>
        <v>0</v>
      </c>
      <c r="AG38" s="138"/>
    </row>
    <row r="39" spans="1:33" ht="20.100000000000001" customHeight="1" x14ac:dyDescent="0.15">
      <c r="A39" s="128"/>
      <c r="B39" s="129" t="s">
        <v>88</v>
      </c>
      <c r="C39" s="158" t="s">
        <v>34</v>
      </c>
      <c r="D39" s="131">
        <f>SUM(Q39:Q41)</f>
        <v>0</v>
      </c>
      <c r="E39" s="132" t="s">
        <v>34</v>
      </c>
      <c r="F39" s="133"/>
      <c r="G39" s="134" t="s">
        <v>5</v>
      </c>
      <c r="H39" s="134"/>
      <c r="I39" s="134"/>
      <c r="J39" s="134" t="s">
        <v>5</v>
      </c>
      <c r="K39" s="144"/>
      <c r="L39" s="134"/>
      <c r="M39" s="134" t="s">
        <v>5</v>
      </c>
      <c r="N39" s="134"/>
      <c r="O39" s="134"/>
      <c r="P39" s="134" t="s">
        <v>1</v>
      </c>
      <c r="Q39" s="137">
        <f t="shared" ref="Q39:Q41" si="8">+IF(F39="",0,F39)*IF(H39="",1,H39)*IF(K39="",1,K39)*IF(N39="",1,N39)</f>
        <v>0</v>
      </c>
      <c r="R39" s="138"/>
      <c r="S39" s="147">
        <f>SUM(AF39:AF41)</f>
        <v>0</v>
      </c>
      <c r="T39" s="132" t="s">
        <v>34</v>
      </c>
      <c r="U39" s="133"/>
      <c r="V39" s="134" t="s">
        <v>5</v>
      </c>
      <c r="W39" s="134"/>
      <c r="X39" s="134"/>
      <c r="Y39" s="134" t="s">
        <v>5</v>
      </c>
      <c r="Z39" s="144"/>
      <c r="AA39" s="134"/>
      <c r="AB39" s="134" t="s">
        <v>5</v>
      </c>
      <c r="AC39" s="134"/>
      <c r="AD39" s="134"/>
      <c r="AE39" s="134" t="s">
        <v>1</v>
      </c>
      <c r="AF39" s="137">
        <f t="shared" ref="AF39:AF41" si="9">+IF(U39="",0,U39)*IF(W39="",1,W39)*IF(Z39="",1,Z39)*IF(AC39="",1,AC39)</f>
        <v>0</v>
      </c>
      <c r="AG39" s="138"/>
    </row>
    <row r="40" spans="1:33" ht="20.100000000000001" customHeight="1" x14ac:dyDescent="0.15">
      <c r="A40" s="128"/>
      <c r="B40" s="139"/>
      <c r="C40" s="132" t="s">
        <v>11</v>
      </c>
      <c r="D40" s="141"/>
      <c r="E40" s="132" t="s">
        <v>11</v>
      </c>
      <c r="F40" s="133"/>
      <c r="G40" s="134" t="s">
        <v>5</v>
      </c>
      <c r="H40" s="134"/>
      <c r="I40" s="134"/>
      <c r="J40" s="134" t="s">
        <v>5</v>
      </c>
      <c r="K40" s="144"/>
      <c r="L40" s="134"/>
      <c r="M40" s="134" t="s">
        <v>5</v>
      </c>
      <c r="N40" s="134"/>
      <c r="O40" s="134"/>
      <c r="P40" s="134" t="s">
        <v>1</v>
      </c>
      <c r="Q40" s="137">
        <f t="shared" si="8"/>
        <v>0</v>
      </c>
      <c r="R40" s="138"/>
      <c r="S40" s="157"/>
      <c r="T40" s="132" t="s">
        <v>11</v>
      </c>
      <c r="U40" s="133"/>
      <c r="V40" s="134" t="s">
        <v>5</v>
      </c>
      <c r="W40" s="134"/>
      <c r="X40" s="134"/>
      <c r="Y40" s="134" t="s">
        <v>5</v>
      </c>
      <c r="Z40" s="144"/>
      <c r="AA40" s="134"/>
      <c r="AB40" s="134" t="s">
        <v>5</v>
      </c>
      <c r="AC40" s="134"/>
      <c r="AD40" s="134"/>
      <c r="AE40" s="134" t="s">
        <v>1</v>
      </c>
      <c r="AF40" s="137">
        <f t="shared" si="9"/>
        <v>0</v>
      </c>
      <c r="AG40" s="138"/>
    </row>
    <row r="41" spans="1:33" ht="20.100000000000001" customHeight="1" x14ac:dyDescent="0.15">
      <c r="A41" s="128"/>
      <c r="B41" s="150"/>
      <c r="C41" s="132" t="s">
        <v>11</v>
      </c>
      <c r="D41" s="143"/>
      <c r="E41" s="132" t="s">
        <v>31</v>
      </c>
      <c r="F41" s="133"/>
      <c r="G41" s="134" t="s">
        <v>5</v>
      </c>
      <c r="H41" s="134"/>
      <c r="I41" s="134"/>
      <c r="J41" s="134" t="s">
        <v>5</v>
      </c>
      <c r="K41" s="144"/>
      <c r="L41" s="134"/>
      <c r="M41" s="134" t="s">
        <v>5</v>
      </c>
      <c r="N41" s="134"/>
      <c r="O41" s="134"/>
      <c r="P41" s="134" t="s">
        <v>1</v>
      </c>
      <c r="Q41" s="137">
        <f t="shared" si="8"/>
        <v>0</v>
      </c>
      <c r="R41" s="138"/>
      <c r="S41" s="149"/>
      <c r="T41" s="132" t="s">
        <v>31</v>
      </c>
      <c r="U41" s="133"/>
      <c r="V41" s="134" t="s">
        <v>5</v>
      </c>
      <c r="W41" s="134"/>
      <c r="X41" s="134"/>
      <c r="Y41" s="134" t="s">
        <v>5</v>
      </c>
      <c r="Z41" s="144"/>
      <c r="AA41" s="134"/>
      <c r="AB41" s="134" t="s">
        <v>5</v>
      </c>
      <c r="AC41" s="134"/>
      <c r="AD41" s="134"/>
      <c r="AE41" s="134" t="s">
        <v>1</v>
      </c>
      <c r="AF41" s="137">
        <f t="shared" si="9"/>
        <v>0</v>
      </c>
      <c r="AG41" s="138"/>
    </row>
    <row r="42" spans="1:33" ht="20.100000000000001" customHeight="1" x14ac:dyDescent="0.15">
      <c r="A42" s="128"/>
      <c r="B42" s="159" t="s">
        <v>68</v>
      </c>
      <c r="C42" s="158" t="s">
        <v>90</v>
      </c>
      <c r="D42" s="131">
        <f>SUM(Q42:Q45)</f>
        <v>0</v>
      </c>
      <c r="E42" s="132" t="s">
        <v>91</v>
      </c>
      <c r="F42" s="133"/>
      <c r="G42" s="134" t="s">
        <v>5</v>
      </c>
      <c r="H42" s="134"/>
      <c r="I42" s="134"/>
      <c r="J42" s="134" t="s">
        <v>5</v>
      </c>
      <c r="K42" s="144"/>
      <c r="L42" s="134"/>
      <c r="M42" s="134" t="s">
        <v>5</v>
      </c>
      <c r="N42" s="134"/>
      <c r="O42" s="134"/>
      <c r="P42" s="134" t="s">
        <v>1</v>
      </c>
      <c r="Q42" s="137">
        <f t="shared" si="1"/>
        <v>0</v>
      </c>
      <c r="R42" s="138"/>
      <c r="S42" s="147">
        <f>SUM(AF42:AF45)</f>
        <v>0</v>
      </c>
      <c r="T42" s="132" t="s">
        <v>11</v>
      </c>
      <c r="U42" s="133"/>
      <c r="V42" s="134" t="s">
        <v>5</v>
      </c>
      <c r="W42" s="134"/>
      <c r="X42" s="134"/>
      <c r="Y42" s="134" t="s">
        <v>5</v>
      </c>
      <c r="Z42" s="144"/>
      <c r="AA42" s="134"/>
      <c r="AB42" s="134" t="s">
        <v>5</v>
      </c>
      <c r="AC42" s="134"/>
      <c r="AD42" s="134"/>
      <c r="AE42" s="134" t="s">
        <v>1</v>
      </c>
      <c r="AF42" s="137">
        <f t="shared" si="5"/>
        <v>0</v>
      </c>
      <c r="AG42" s="138"/>
    </row>
    <row r="43" spans="1:33" ht="20.100000000000001" customHeight="1" x14ac:dyDescent="0.15">
      <c r="A43" s="128"/>
      <c r="B43" s="160"/>
      <c r="C43" s="158" t="s">
        <v>89</v>
      </c>
      <c r="D43" s="141"/>
      <c r="E43" s="132" t="s">
        <v>92</v>
      </c>
      <c r="F43" s="133"/>
      <c r="G43" s="134" t="s">
        <v>5</v>
      </c>
      <c r="H43" s="134"/>
      <c r="I43" s="134"/>
      <c r="J43" s="134" t="s">
        <v>5</v>
      </c>
      <c r="K43" s="144"/>
      <c r="L43" s="134"/>
      <c r="M43" s="134" t="s">
        <v>5</v>
      </c>
      <c r="N43" s="134"/>
      <c r="O43" s="134"/>
      <c r="P43" s="134" t="s">
        <v>1</v>
      </c>
      <c r="Q43" s="137">
        <f t="shared" ref="Q43" si="10">+IF(F43="",0,F43)*IF(H43="",1,H43)*IF(K43="",1,K43)*IF(N43="",1,N43)</f>
        <v>0</v>
      </c>
      <c r="R43" s="138"/>
      <c r="S43" s="157"/>
      <c r="T43" s="132" t="s">
        <v>11</v>
      </c>
      <c r="U43" s="133"/>
      <c r="V43" s="134" t="s">
        <v>5</v>
      </c>
      <c r="W43" s="134"/>
      <c r="X43" s="134"/>
      <c r="Y43" s="134" t="s">
        <v>5</v>
      </c>
      <c r="Z43" s="144"/>
      <c r="AA43" s="134"/>
      <c r="AB43" s="134" t="s">
        <v>5</v>
      </c>
      <c r="AC43" s="134"/>
      <c r="AD43" s="134"/>
      <c r="AE43" s="134" t="s">
        <v>1</v>
      </c>
      <c r="AF43" s="137">
        <f t="shared" ref="AF43" si="11">+IF(U43="",0,U43)*IF(W43="",1,W43)*IF(Z43="",1,Z43)*IF(AC43="",1,AC43)</f>
        <v>0</v>
      </c>
      <c r="AG43" s="138"/>
    </row>
    <row r="44" spans="1:33" ht="20.100000000000001" customHeight="1" x14ac:dyDescent="0.15">
      <c r="A44" s="128"/>
      <c r="B44" s="160"/>
      <c r="C44" s="132" t="s">
        <v>11</v>
      </c>
      <c r="D44" s="141"/>
      <c r="E44" s="132" t="s">
        <v>11</v>
      </c>
      <c r="F44" s="133"/>
      <c r="G44" s="134" t="s">
        <v>5</v>
      </c>
      <c r="H44" s="134"/>
      <c r="I44" s="134"/>
      <c r="J44" s="134" t="s">
        <v>5</v>
      </c>
      <c r="K44" s="144"/>
      <c r="L44" s="134"/>
      <c r="M44" s="134" t="s">
        <v>5</v>
      </c>
      <c r="N44" s="134"/>
      <c r="O44" s="134"/>
      <c r="P44" s="134" t="s">
        <v>1</v>
      </c>
      <c r="Q44" s="137">
        <f t="shared" si="1"/>
        <v>0</v>
      </c>
      <c r="R44" s="138"/>
      <c r="S44" s="157"/>
      <c r="T44" s="132" t="s">
        <v>11</v>
      </c>
      <c r="U44" s="133"/>
      <c r="V44" s="134" t="s">
        <v>5</v>
      </c>
      <c r="W44" s="134"/>
      <c r="X44" s="134"/>
      <c r="Y44" s="134" t="s">
        <v>5</v>
      </c>
      <c r="Z44" s="144"/>
      <c r="AA44" s="134"/>
      <c r="AB44" s="134" t="s">
        <v>5</v>
      </c>
      <c r="AC44" s="134"/>
      <c r="AD44" s="134"/>
      <c r="AE44" s="134" t="s">
        <v>1</v>
      </c>
      <c r="AF44" s="137">
        <f t="shared" si="5"/>
        <v>0</v>
      </c>
      <c r="AG44" s="138"/>
    </row>
    <row r="45" spans="1:33" ht="20.100000000000001" customHeight="1" x14ac:dyDescent="0.15">
      <c r="A45" s="161"/>
      <c r="B45" s="162"/>
      <c r="C45" s="132" t="s">
        <v>11</v>
      </c>
      <c r="D45" s="143"/>
      <c r="E45" s="132" t="s">
        <v>31</v>
      </c>
      <c r="F45" s="133"/>
      <c r="G45" s="134" t="s">
        <v>5</v>
      </c>
      <c r="H45" s="134"/>
      <c r="I45" s="134"/>
      <c r="J45" s="134" t="s">
        <v>5</v>
      </c>
      <c r="K45" s="144"/>
      <c r="L45" s="134"/>
      <c r="M45" s="134" t="s">
        <v>5</v>
      </c>
      <c r="N45" s="134"/>
      <c r="O45" s="134"/>
      <c r="P45" s="134" t="s">
        <v>1</v>
      </c>
      <c r="Q45" s="137">
        <f t="shared" si="1"/>
        <v>0</v>
      </c>
      <c r="R45" s="138"/>
      <c r="S45" s="149"/>
      <c r="T45" s="132" t="s">
        <v>31</v>
      </c>
      <c r="U45" s="133"/>
      <c r="V45" s="134" t="s">
        <v>5</v>
      </c>
      <c r="W45" s="134"/>
      <c r="X45" s="134"/>
      <c r="Y45" s="134" t="s">
        <v>5</v>
      </c>
      <c r="Z45" s="144"/>
      <c r="AA45" s="134"/>
      <c r="AB45" s="134" t="s">
        <v>5</v>
      </c>
      <c r="AC45" s="134"/>
      <c r="AD45" s="134"/>
      <c r="AE45" s="134" t="s">
        <v>1</v>
      </c>
      <c r="AF45" s="137">
        <f t="shared" si="5"/>
        <v>0</v>
      </c>
      <c r="AG45" s="138"/>
    </row>
    <row r="46" spans="1:33" ht="20.100000000000001" customHeight="1" x14ac:dyDescent="0.15">
      <c r="A46" s="97" t="s">
        <v>26</v>
      </c>
      <c r="B46" s="98"/>
      <c r="C46" s="36" t="s">
        <v>20</v>
      </c>
      <c r="D46" s="22">
        <f>SUM(D47:D50)</f>
        <v>18000000</v>
      </c>
      <c r="E46" s="91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3"/>
      <c r="S46" s="22">
        <f>SUM(S47:S50)</f>
        <v>18000000</v>
      </c>
      <c r="T46" s="91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</row>
    <row r="47" spans="1:33" ht="20.100000000000001" customHeight="1" x14ac:dyDescent="0.15">
      <c r="A47" s="163"/>
      <c r="B47" s="129" t="s">
        <v>54</v>
      </c>
      <c r="C47" s="132" t="s">
        <v>37</v>
      </c>
      <c r="D47" s="131">
        <f>SUM(Q47:Q50)</f>
        <v>18000000</v>
      </c>
      <c r="E47" s="132" t="s">
        <v>37</v>
      </c>
      <c r="F47" s="133">
        <v>250000</v>
      </c>
      <c r="G47" s="134" t="s">
        <v>5</v>
      </c>
      <c r="H47" s="134">
        <v>3</v>
      </c>
      <c r="I47" s="134" t="s">
        <v>16</v>
      </c>
      <c r="J47" s="134" t="s">
        <v>5</v>
      </c>
      <c r="K47" s="136">
        <v>2</v>
      </c>
      <c r="L47" s="134" t="s">
        <v>22</v>
      </c>
      <c r="M47" s="134" t="s">
        <v>5</v>
      </c>
      <c r="N47" s="134">
        <v>6</v>
      </c>
      <c r="O47" s="134" t="s">
        <v>59</v>
      </c>
      <c r="P47" s="134" t="s">
        <v>9</v>
      </c>
      <c r="Q47" s="137">
        <f>+IF(F47="",0,F47)*IF(H47="",1,H47)*IF(K47="",1,K47)*IF(N47="",1,N47)</f>
        <v>9000000</v>
      </c>
      <c r="R47" s="138"/>
      <c r="S47" s="147">
        <f>SUM(AF47:AF50)</f>
        <v>18000000</v>
      </c>
      <c r="T47" s="132" t="s">
        <v>37</v>
      </c>
      <c r="U47" s="133">
        <v>250000</v>
      </c>
      <c r="V47" s="134" t="s">
        <v>5</v>
      </c>
      <c r="W47" s="134">
        <v>3</v>
      </c>
      <c r="X47" s="134" t="s">
        <v>0</v>
      </c>
      <c r="Y47" s="134" t="s">
        <v>5</v>
      </c>
      <c r="Z47" s="136">
        <v>2</v>
      </c>
      <c r="AA47" s="134" t="s">
        <v>18</v>
      </c>
      <c r="AB47" s="134" t="s">
        <v>5</v>
      </c>
      <c r="AC47" s="134">
        <v>6</v>
      </c>
      <c r="AD47" s="134" t="s">
        <v>59</v>
      </c>
      <c r="AE47" s="134" t="s">
        <v>1</v>
      </c>
      <c r="AF47" s="137">
        <f>+IF(U47="",0,U47)*IF(W47="",1,W47)*IF(Z47="",1,Z47)*IF(AC47="",1,AC47)</f>
        <v>9000000</v>
      </c>
      <c r="AG47" s="138"/>
    </row>
    <row r="48" spans="1:33" ht="20.100000000000001" customHeight="1" x14ac:dyDescent="0.15">
      <c r="A48" s="164"/>
      <c r="B48" s="139"/>
      <c r="C48" s="132" t="s">
        <v>56</v>
      </c>
      <c r="D48" s="141"/>
      <c r="E48" s="132" t="s">
        <v>55</v>
      </c>
      <c r="F48" s="133">
        <v>1500000</v>
      </c>
      <c r="G48" s="134" t="s">
        <v>5</v>
      </c>
      <c r="H48" s="134">
        <v>3</v>
      </c>
      <c r="I48" s="134" t="s">
        <v>0</v>
      </c>
      <c r="J48" s="134" t="s">
        <v>5</v>
      </c>
      <c r="K48" s="136">
        <v>2</v>
      </c>
      <c r="L48" s="134" t="s">
        <v>30</v>
      </c>
      <c r="M48" s="134" t="s">
        <v>5</v>
      </c>
      <c r="N48" s="134"/>
      <c r="O48" s="134"/>
      <c r="P48" s="134" t="s">
        <v>1</v>
      </c>
      <c r="Q48" s="137">
        <f t="shared" si="1"/>
        <v>9000000</v>
      </c>
      <c r="R48" s="138"/>
      <c r="S48" s="157"/>
      <c r="T48" s="132" t="s">
        <v>56</v>
      </c>
      <c r="U48" s="133">
        <v>1500000</v>
      </c>
      <c r="V48" s="134" t="s">
        <v>5</v>
      </c>
      <c r="W48" s="134">
        <v>3</v>
      </c>
      <c r="X48" s="134" t="s">
        <v>0</v>
      </c>
      <c r="Y48" s="134" t="s">
        <v>5</v>
      </c>
      <c r="Z48" s="136">
        <v>2</v>
      </c>
      <c r="AA48" s="134" t="s">
        <v>30</v>
      </c>
      <c r="AB48" s="134" t="s">
        <v>5</v>
      </c>
      <c r="AC48" s="134"/>
      <c r="AD48" s="134"/>
      <c r="AE48" s="134" t="s">
        <v>1</v>
      </c>
      <c r="AF48" s="137">
        <f t="shared" ref="AF48:AF50" si="12">+IF(U48="",0,U48)*IF(W48="",1,W48)*IF(Z48="",1,Z48)*IF(AC48="",1,AC48)</f>
        <v>9000000</v>
      </c>
      <c r="AG48" s="138"/>
    </row>
    <row r="49" spans="1:33" ht="20.100000000000001" customHeight="1" x14ac:dyDescent="0.15">
      <c r="A49" s="164"/>
      <c r="B49" s="139"/>
      <c r="C49" s="132" t="s">
        <v>57</v>
      </c>
      <c r="D49" s="141"/>
      <c r="E49" s="132"/>
      <c r="F49" s="133"/>
      <c r="G49" s="134" t="s">
        <v>5</v>
      </c>
      <c r="H49" s="134"/>
      <c r="I49" s="134"/>
      <c r="J49" s="134" t="s">
        <v>5</v>
      </c>
      <c r="K49" s="144"/>
      <c r="L49" s="134"/>
      <c r="M49" s="134" t="s">
        <v>5</v>
      </c>
      <c r="N49" s="134"/>
      <c r="O49" s="134"/>
      <c r="P49" s="134" t="s">
        <v>1</v>
      </c>
      <c r="Q49" s="137">
        <f>+IF(F49="",0,F49)*IF(H49="",1,H49)*IF(K49="",1,K49)*IF(N49="",1,N49)</f>
        <v>0</v>
      </c>
      <c r="R49" s="138"/>
      <c r="S49" s="157"/>
      <c r="T49" s="132" t="s">
        <v>57</v>
      </c>
      <c r="U49" s="133"/>
      <c r="V49" s="134" t="s">
        <v>5</v>
      </c>
      <c r="W49" s="134"/>
      <c r="X49" s="134"/>
      <c r="Y49" s="134" t="s">
        <v>5</v>
      </c>
      <c r="Z49" s="144"/>
      <c r="AA49" s="134"/>
      <c r="AB49" s="134" t="s">
        <v>5</v>
      </c>
      <c r="AC49" s="134"/>
      <c r="AD49" s="134"/>
      <c r="AE49" s="134" t="s">
        <v>1</v>
      </c>
      <c r="AF49" s="137">
        <f>+IF(U49="",0,U49)*IF(W49="",1,W49)*IF(Z49="",1,Z49)*IF(AC49="",1,AC49)</f>
        <v>0</v>
      </c>
      <c r="AG49" s="138"/>
    </row>
    <row r="50" spans="1:33" ht="20.100000000000001" customHeight="1" x14ac:dyDescent="0.15">
      <c r="A50" s="164"/>
      <c r="B50" s="150"/>
      <c r="C50" s="132" t="s">
        <v>58</v>
      </c>
      <c r="D50" s="143"/>
      <c r="E50" s="132"/>
      <c r="F50" s="133"/>
      <c r="G50" s="134" t="s">
        <v>5</v>
      </c>
      <c r="H50" s="134"/>
      <c r="I50" s="134"/>
      <c r="J50" s="134" t="s">
        <v>5</v>
      </c>
      <c r="K50" s="144"/>
      <c r="L50" s="134"/>
      <c r="M50" s="134" t="s">
        <v>5</v>
      </c>
      <c r="N50" s="134"/>
      <c r="O50" s="134"/>
      <c r="P50" s="134" t="s">
        <v>1</v>
      </c>
      <c r="Q50" s="137">
        <f t="shared" si="1"/>
        <v>0</v>
      </c>
      <c r="R50" s="138"/>
      <c r="S50" s="149"/>
      <c r="T50" s="132" t="s">
        <v>58</v>
      </c>
      <c r="U50" s="133"/>
      <c r="V50" s="134" t="s">
        <v>5</v>
      </c>
      <c r="W50" s="134"/>
      <c r="X50" s="134"/>
      <c r="Y50" s="134" t="s">
        <v>5</v>
      </c>
      <c r="Z50" s="144"/>
      <c r="AA50" s="134"/>
      <c r="AB50" s="134" t="s">
        <v>5</v>
      </c>
      <c r="AC50" s="134"/>
      <c r="AD50" s="134"/>
      <c r="AE50" s="134" t="s">
        <v>1</v>
      </c>
      <c r="AF50" s="137">
        <f t="shared" si="12"/>
        <v>0</v>
      </c>
      <c r="AG50" s="138"/>
    </row>
    <row r="51" spans="1:33" ht="20.100000000000001" customHeight="1" x14ac:dyDescent="0.15">
      <c r="A51" s="97" t="s">
        <v>27</v>
      </c>
      <c r="B51" s="98"/>
      <c r="C51" s="37" t="s">
        <v>19</v>
      </c>
      <c r="D51" s="23">
        <f>SUM(D52)</f>
        <v>0</v>
      </c>
      <c r="E51" s="94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6"/>
      <c r="S51" s="23">
        <f>SUM(S52)</f>
        <v>0</v>
      </c>
      <c r="T51" s="94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</row>
    <row r="52" spans="1:33" ht="20.100000000000001" customHeight="1" x14ac:dyDescent="0.15">
      <c r="A52" s="145"/>
      <c r="B52" s="165" t="s">
        <v>28</v>
      </c>
      <c r="C52" s="166" t="s">
        <v>29</v>
      </c>
      <c r="D52" s="167">
        <f>SUM(Q52)</f>
        <v>0</v>
      </c>
      <c r="E52" s="132" t="s">
        <v>63</v>
      </c>
      <c r="F52" s="133"/>
      <c r="G52" s="134" t="s">
        <v>5</v>
      </c>
      <c r="H52" s="134"/>
      <c r="I52" s="134" t="s">
        <v>0</v>
      </c>
      <c r="J52" s="134" t="s">
        <v>5</v>
      </c>
      <c r="K52" s="144"/>
      <c r="L52" s="134" t="s">
        <v>18</v>
      </c>
      <c r="M52" s="134" t="s">
        <v>5</v>
      </c>
      <c r="N52" s="134"/>
      <c r="O52" s="134"/>
      <c r="P52" s="134" t="s">
        <v>9</v>
      </c>
      <c r="Q52" s="137">
        <f t="shared" si="1"/>
        <v>0</v>
      </c>
      <c r="R52" s="138"/>
      <c r="S52" s="168">
        <f>SUM(AF52)</f>
        <v>0</v>
      </c>
      <c r="T52" s="132" t="s">
        <v>11</v>
      </c>
      <c r="U52" s="133"/>
      <c r="V52" s="134" t="s">
        <v>5</v>
      </c>
      <c r="W52" s="134"/>
      <c r="X52" s="134" t="s">
        <v>0</v>
      </c>
      <c r="Y52" s="134" t="s">
        <v>5</v>
      </c>
      <c r="Z52" s="144"/>
      <c r="AA52" s="134" t="s">
        <v>18</v>
      </c>
      <c r="AB52" s="134" t="s">
        <v>5</v>
      </c>
      <c r="AC52" s="134"/>
      <c r="AD52" s="134"/>
      <c r="AE52" s="134" t="s">
        <v>1</v>
      </c>
      <c r="AF52" s="137">
        <f>+IF(U52="",0,U52)*IF(W52="",1,W52)*IF(Z52="",1,Z52)*IF(AC52="",1,AC52)</f>
        <v>0</v>
      </c>
      <c r="AG52" s="138"/>
    </row>
    <row r="53" spans="1:33" ht="20.100000000000001" customHeight="1" x14ac:dyDescent="0.15">
      <c r="A53" s="99" t="s">
        <v>12</v>
      </c>
      <c r="B53" s="100"/>
      <c r="C53" s="38"/>
      <c r="D53" s="24">
        <f>D19+D46+D51</f>
        <v>76600000</v>
      </c>
      <c r="E53" s="15"/>
      <c r="F53" s="17"/>
      <c r="G53" s="16"/>
      <c r="H53" s="16"/>
      <c r="I53" s="16"/>
      <c r="J53" s="16"/>
      <c r="K53" s="18"/>
      <c r="L53" s="16"/>
      <c r="M53" s="16"/>
      <c r="N53" s="16"/>
      <c r="O53" s="16"/>
      <c r="P53" s="16"/>
      <c r="Q53" s="25">
        <f>SUM(Q20:Q36,Q47:Q50,Q52)</f>
        <v>76600000</v>
      </c>
      <c r="R53" s="34"/>
      <c r="S53" s="24">
        <f>S19+S46+S51</f>
        <v>93000000</v>
      </c>
      <c r="T53" s="15"/>
      <c r="U53" s="17"/>
      <c r="V53" s="16"/>
      <c r="W53" s="16"/>
      <c r="X53" s="16"/>
      <c r="Y53" s="16"/>
      <c r="Z53" s="18"/>
      <c r="AA53" s="16"/>
      <c r="AB53" s="16"/>
      <c r="AC53" s="16"/>
      <c r="AD53" s="16"/>
      <c r="AE53" s="16"/>
      <c r="AF53" s="25">
        <f>SUM(AF20:AF36,AF47:AF50,AF52)</f>
        <v>93000000</v>
      </c>
      <c r="AG53" s="33"/>
    </row>
    <row r="54" spans="1:33" ht="20.25" customHeight="1" x14ac:dyDescent="0.15"/>
    <row r="55" spans="1:33" ht="20.100000000000001" customHeight="1" x14ac:dyDescent="0.15"/>
    <row r="56" spans="1:33" ht="20.100000000000001" customHeight="1" x14ac:dyDescent="0.15"/>
    <row r="57" spans="1:33" ht="20.100000000000001" customHeight="1" x14ac:dyDescent="0.15"/>
    <row r="58" spans="1:33" ht="20.100000000000001" customHeight="1" x14ac:dyDescent="0.15"/>
    <row r="59" spans="1:33" ht="20.100000000000001" customHeight="1" x14ac:dyDescent="0.15"/>
    <row r="60" spans="1:33" ht="20.100000000000001" customHeight="1" x14ac:dyDescent="0.15"/>
    <row r="61" spans="1:33" ht="20.100000000000001" customHeight="1" x14ac:dyDescent="0.15"/>
    <row r="62" spans="1:33" ht="20.100000000000001" customHeight="1" x14ac:dyDescent="0.15"/>
    <row r="63" spans="1:33" ht="20.100000000000001" customHeight="1" x14ac:dyDescent="0.15"/>
    <row r="64" spans="1:33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</sheetData>
  <mergeCells count="102">
    <mergeCell ref="A2:R2"/>
    <mergeCell ref="A53:B53"/>
    <mergeCell ref="D47:D50"/>
    <mergeCell ref="B47:B50"/>
    <mergeCell ref="B42:B45"/>
    <mergeCell ref="A46:B46"/>
    <mergeCell ref="A7:D7"/>
    <mergeCell ref="A8:E15"/>
    <mergeCell ref="A1:Q1"/>
    <mergeCell ref="E3:Q3"/>
    <mergeCell ref="E4:Q4"/>
    <mergeCell ref="A3:D3"/>
    <mergeCell ref="A4:D4"/>
    <mergeCell ref="E7:Q7"/>
    <mergeCell ref="A5:D5"/>
    <mergeCell ref="E5:Q5"/>
    <mergeCell ref="A6:D6"/>
    <mergeCell ref="E6:Q6"/>
    <mergeCell ref="F8:R15"/>
    <mergeCell ref="D42:D45"/>
    <mergeCell ref="D17:D18"/>
    <mergeCell ref="E17:Q17"/>
    <mergeCell ref="C17:C18"/>
    <mergeCell ref="R17:R18"/>
    <mergeCell ref="T46:AG46"/>
    <mergeCell ref="T51:AG51"/>
    <mergeCell ref="E51:R51"/>
    <mergeCell ref="A19:B19"/>
    <mergeCell ref="D34:D35"/>
    <mergeCell ref="C34:C35"/>
    <mergeCell ref="C36:C38"/>
    <mergeCell ref="D36:D38"/>
    <mergeCell ref="S42:S45"/>
    <mergeCell ref="E46:R46"/>
    <mergeCell ref="D20:D22"/>
    <mergeCell ref="C20:C22"/>
    <mergeCell ref="A51:B51"/>
    <mergeCell ref="S47:S50"/>
    <mergeCell ref="S20:S22"/>
    <mergeCell ref="C23:C31"/>
    <mergeCell ref="D23:D31"/>
    <mergeCell ref="S23:S31"/>
    <mergeCell ref="S32:S33"/>
    <mergeCell ref="T19:AG19"/>
    <mergeCell ref="AG17:AG18"/>
    <mergeCell ref="W9:X9"/>
    <mergeCell ref="W10:X10"/>
    <mergeCell ref="S17:S18"/>
    <mergeCell ref="B36:B38"/>
    <mergeCell ref="D32:D33"/>
    <mergeCell ref="C32:C33"/>
    <mergeCell ref="T17:AF17"/>
    <mergeCell ref="S34:S35"/>
    <mergeCell ref="S36:S38"/>
    <mergeCell ref="B20:B35"/>
    <mergeCell ref="E19:R19"/>
    <mergeCell ref="S10:T10"/>
    <mergeCell ref="U10:V10"/>
    <mergeCell ref="A17:A18"/>
    <mergeCell ref="B17:B18"/>
    <mergeCell ref="W3:X3"/>
    <mergeCell ref="W4:X4"/>
    <mergeCell ref="W5:X5"/>
    <mergeCell ref="W6:X6"/>
    <mergeCell ref="W8:X8"/>
    <mergeCell ref="W11:X11"/>
    <mergeCell ref="W7:X7"/>
    <mergeCell ref="W12:X12"/>
    <mergeCell ref="W13:X13"/>
    <mergeCell ref="U3:V3"/>
    <mergeCell ref="U4:V4"/>
    <mergeCell ref="U5:V5"/>
    <mergeCell ref="U6:V6"/>
    <mergeCell ref="U7:V7"/>
    <mergeCell ref="S3:T3"/>
    <mergeCell ref="S4:T4"/>
    <mergeCell ref="S5:T5"/>
    <mergeCell ref="S6:T6"/>
    <mergeCell ref="B39:B41"/>
    <mergeCell ref="D39:D41"/>
    <mergeCell ref="S39:S41"/>
    <mergeCell ref="Y3:AA3"/>
    <mergeCell ref="Y4:AA4"/>
    <mergeCell ref="Y5:AA5"/>
    <mergeCell ref="Y6:AA6"/>
    <mergeCell ref="Y7:AA7"/>
    <mergeCell ref="Y10:AA10"/>
    <mergeCell ref="Y11:AA11"/>
    <mergeCell ref="Y12:AA12"/>
    <mergeCell ref="Y13:AA13"/>
    <mergeCell ref="Y8:AA9"/>
    <mergeCell ref="U8:V8"/>
    <mergeCell ref="U11:V11"/>
    <mergeCell ref="U12:V12"/>
    <mergeCell ref="U13:V13"/>
    <mergeCell ref="S7:T7"/>
    <mergeCell ref="S8:T8"/>
    <mergeCell ref="S11:T11"/>
    <mergeCell ref="S12:T12"/>
    <mergeCell ref="S13:T13"/>
    <mergeCell ref="S9:T9"/>
    <mergeCell ref="U9:V9"/>
  </mergeCells>
  <phoneticPr fontId="3" type="noConversion"/>
  <dataValidations count="2">
    <dataValidation type="list" allowBlank="1" showInputMessage="1" showErrorMessage="1" sqref="R52 R47:R50 AG52 AG47:AG50 AG20:AG45 R20:R45" xr:uid="{62B2E8F0-F527-4C5D-BE5D-9B71E3C7DE22}">
      <formula1>"국내,해외"</formula1>
    </dataValidation>
    <dataValidation type="list" allowBlank="1" showInputMessage="1" showErrorMessage="1" sqref="AB4" xr:uid="{3B2C0DDF-7AD2-43FA-9E3D-19D756C922FA}">
      <formula1>$AI$16:$AI$17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F21E-E7D0-4179-92A8-E8919CDE8320}">
  <dimension ref="B3:K14"/>
  <sheetViews>
    <sheetView workbookViewId="0">
      <selection activeCell="B5" sqref="B5:B6"/>
    </sheetView>
  </sheetViews>
  <sheetFormatPr defaultRowHeight="13.5" x14ac:dyDescent="0.15"/>
  <sheetData>
    <row r="3" spans="2:11" ht="14.25" thickBot="1" x14ac:dyDescent="0.2"/>
    <row r="4" spans="2:11" x14ac:dyDescent="0.15">
      <c r="C4" s="83" t="s">
        <v>41</v>
      </c>
      <c r="D4" s="82"/>
      <c r="E4" s="81" t="s">
        <v>45</v>
      </c>
      <c r="F4" s="82"/>
      <c r="G4" s="40" t="s">
        <v>46</v>
      </c>
      <c r="H4" s="40"/>
      <c r="I4" s="40" t="s">
        <v>69</v>
      </c>
      <c r="J4" s="40"/>
      <c r="K4" s="41"/>
    </row>
    <row r="5" spans="2:11" x14ac:dyDescent="0.15">
      <c r="B5" t="s">
        <v>75</v>
      </c>
      <c r="C5" s="63" t="s">
        <v>54</v>
      </c>
      <c r="D5" s="64"/>
      <c r="E5" s="57">
        <v>20000000</v>
      </c>
      <c r="F5" s="58"/>
      <c r="G5" s="75">
        <f>E5/E14</f>
        <v>7.7669902912621352E-2</v>
      </c>
      <c r="H5" s="75"/>
      <c r="I5" s="42"/>
      <c r="J5" s="42"/>
      <c r="K5" s="43"/>
    </row>
    <row r="6" spans="2:11" x14ac:dyDescent="0.15">
      <c r="B6" t="s">
        <v>76</v>
      </c>
      <c r="C6" s="68" t="s">
        <v>42</v>
      </c>
      <c r="D6" s="65"/>
      <c r="E6" s="57">
        <v>30000000</v>
      </c>
      <c r="F6" s="58"/>
      <c r="G6" s="76">
        <f>E6/E14</f>
        <v>0.11650485436893204</v>
      </c>
      <c r="H6" s="77"/>
      <c r="I6" s="42"/>
      <c r="J6" s="42"/>
      <c r="K6" s="43"/>
    </row>
    <row r="7" spans="2:11" x14ac:dyDescent="0.15">
      <c r="C7" s="68" t="s">
        <v>62</v>
      </c>
      <c r="D7" s="65"/>
      <c r="E7" s="57">
        <v>7500000</v>
      </c>
      <c r="F7" s="58"/>
      <c r="G7" s="76">
        <f>E7/E14</f>
        <v>2.9126213592233011E-2</v>
      </c>
      <c r="H7" s="77"/>
      <c r="I7" s="42"/>
      <c r="J7" s="42"/>
      <c r="K7" s="43"/>
    </row>
    <row r="8" spans="2:11" x14ac:dyDescent="0.15">
      <c r="C8" s="63" t="s">
        <v>71</v>
      </c>
      <c r="D8" s="64"/>
      <c r="E8" s="57">
        <v>9000000</v>
      </c>
      <c r="F8" s="58"/>
      <c r="G8" s="76">
        <f>E8/E14</f>
        <v>3.4951456310679613E-2</v>
      </c>
      <c r="H8" s="77"/>
      <c r="I8" s="42"/>
      <c r="J8" s="42"/>
      <c r="K8" s="43"/>
    </row>
    <row r="9" spans="2:11" x14ac:dyDescent="0.15">
      <c r="C9" s="63" t="s">
        <v>72</v>
      </c>
      <c r="D9" s="65"/>
      <c r="E9" s="57">
        <v>60000000</v>
      </c>
      <c r="F9" s="58"/>
      <c r="G9" s="76">
        <f>E9/E14</f>
        <v>0.23300970873786409</v>
      </c>
      <c r="H9" s="77"/>
      <c r="I9" s="42"/>
      <c r="J9" s="42"/>
      <c r="K9" s="43"/>
    </row>
    <row r="10" spans="2:11" x14ac:dyDescent="0.15">
      <c r="C10" s="63" t="s">
        <v>73</v>
      </c>
      <c r="D10" s="65"/>
      <c r="E10" s="57">
        <v>60000000</v>
      </c>
      <c r="F10" s="58"/>
      <c r="G10" s="76">
        <f>E10/E14</f>
        <v>0.23300970873786409</v>
      </c>
      <c r="H10" s="77"/>
      <c r="I10" s="42"/>
      <c r="J10" s="42"/>
      <c r="K10" s="43"/>
    </row>
    <row r="11" spans="2:11" x14ac:dyDescent="0.15">
      <c r="C11" s="63" t="s">
        <v>74</v>
      </c>
      <c r="D11" s="65"/>
      <c r="E11" s="57">
        <v>60000000</v>
      </c>
      <c r="F11" s="58"/>
      <c r="G11" s="76">
        <f>E11/E14</f>
        <v>0.23300970873786409</v>
      </c>
      <c r="H11" s="77"/>
      <c r="I11" s="42"/>
      <c r="J11" s="42"/>
      <c r="K11" s="43"/>
    </row>
    <row r="12" spans="2:11" x14ac:dyDescent="0.15">
      <c r="C12" s="66" t="s">
        <v>35</v>
      </c>
      <c r="D12" s="67"/>
      <c r="E12" s="59">
        <f>SUM(E5:F11)</f>
        <v>246500000</v>
      </c>
      <c r="F12" s="60"/>
      <c r="G12" s="78">
        <f>SUM(G6:H9)</f>
        <v>0.41359223300970871</v>
      </c>
      <c r="H12" s="78"/>
      <c r="I12" s="47"/>
      <c r="J12" s="47"/>
      <c r="K12" s="48"/>
    </row>
    <row r="13" spans="2:11" x14ac:dyDescent="0.15">
      <c r="C13" s="68" t="s">
        <v>44</v>
      </c>
      <c r="D13" s="65"/>
      <c r="E13" s="57">
        <v>11000000</v>
      </c>
      <c r="F13" s="58"/>
      <c r="G13" s="79">
        <f>E13/E14</f>
        <v>4.2718446601941747E-2</v>
      </c>
      <c r="H13" s="79"/>
      <c r="I13" s="42" t="s">
        <v>70</v>
      </c>
      <c r="J13" s="42"/>
      <c r="K13" s="43"/>
    </row>
    <row r="14" spans="2:11" ht="14.25" thickBot="1" x14ac:dyDescent="0.2">
      <c r="C14" s="69" t="s">
        <v>43</v>
      </c>
      <c r="D14" s="70"/>
      <c r="E14" s="61">
        <f>E12+E13</f>
        <v>257500000</v>
      </c>
      <c r="F14" s="62"/>
      <c r="G14" s="80">
        <f>G12+G13</f>
        <v>0.45631067961165045</v>
      </c>
      <c r="H14" s="80"/>
      <c r="I14" s="49"/>
      <c r="J14" s="49"/>
      <c r="K14" s="50"/>
    </row>
  </sheetData>
  <mergeCells count="44">
    <mergeCell ref="C4:D4"/>
    <mergeCell ref="E4:F4"/>
    <mergeCell ref="G4:H4"/>
    <mergeCell ref="I4:K4"/>
    <mergeCell ref="C5:D5"/>
    <mergeCell ref="E5:F5"/>
    <mergeCell ref="G5:H5"/>
    <mergeCell ref="I5:K5"/>
    <mergeCell ref="C6:D6"/>
    <mergeCell ref="E6:F6"/>
    <mergeCell ref="G6:H6"/>
    <mergeCell ref="I6:K6"/>
    <mergeCell ref="C7:D7"/>
    <mergeCell ref="E7:F7"/>
    <mergeCell ref="G7:H7"/>
    <mergeCell ref="I7:K7"/>
    <mergeCell ref="C8:D8"/>
    <mergeCell ref="E8:F8"/>
    <mergeCell ref="G8:H8"/>
    <mergeCell ref="I8:K8"/>
    <mergeCell ref="C9:D9"/>
    <mergeCell ref="E9:F9"/>
    <mergeCell ref="G9:H9"/>
    <mergeCell ref="I9:K9"/>
    <mergeCell ref="C10:D10"/>
    <mergeCell ref="E10:F10"/>
    <mergeCell ref="G10:H10"/>
    <mergeCell ref="I10:K10"/>
    <mergeCell ref="C11:D11"/>
    <mergeCell ref="E11:F11"/>
    <mergeCell ref="G11:H11"/>
    <mergeCell ref="I11:K11"/>
    <mergeCell ref="C14:D14"/>
    <mergeCell ref="E14:F14"/>
    <mergeCell ref="G14:H14"/>
    <mergeCell ref="I14:K14"/>
    <mergeCell ref="C12:D12"/>
    <mergeCell ref="E12:F12"/>
    <mergeCell ref="G12:H12"/>
    <mergeCell ref="I12:K12"/>
    <mergeCell ref="C13:D13"/>
    <mergeCell ref="E13:F13"/>
    <mergeCell ref="G13:H13"/>
    <mergeCell ref="I13:K1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산출내역서</vt:lpstr>
      <vt:lpstr>Sheet3</vt:lpstr>
      <vt:lpstr>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User</cp:lastModifiedBy>
  <cp:lastPrinted>2022-04-11T00:10:56Z</cp:lastPrinted>
  <dcterms:created xsi:type="dcterms:W3CDTF">2010-02-25T04:16:46Z</dcterms:created>
  <dcterms:modified xsi:type="dcterms:W3CDTF">2022-04-11T09:46:26Z</dcterms:modified>
</cp:coreProperties>
</file>